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C254AA4F-4AA6-440A-9929-0A8BEA51D40D}" xr6:coauthVersionLast="47" xr6:coauthVersionMax="47" xr10:uidLastSave="{00000000-0000-0000-0000-000000000000}"/>
  <bookViews>
    <workbookView xWindow="-120" yWindow="-120" windowWidth="29040" windowHeight="15840" firstSheet="1" activeTab="1" xr2:uid="{00000000-000D-0000-FFFF-FFFF00000000}"/>
  </bookViews>
  <sheets>
    <sheet name="foxz" sheetId="14" state="veryHidden" r:id="rId1"/>
    <sheet name="Tổng hợp 2021-2025 " sheetId="21" r:id="rId2"/>
  </sheets>
  <definedNames>
    <definedName name="_xlnm.Print_Titles" localSheetId="1">'Tổng hợp 2021-2025 '!$5:$10</definedName>
  </definedNames>
  <calcPr calcId="191029"/>
</workbook>
</file>

<file path=xl/calcChain.xml><?xml version="1.0" encoding="utf-8"?>
<calcChain xmlns="http://schemas.openxmlformats.org/spreadsheetml/2006/main">
  <c r="F67" i="21" l="1"/>
  <c r="G67" i="21"/>
  <c r="H67" i="21"/>
  <c r="I67" i="21"/>
  <c r="J67" i="21"/>
  <c r="K67" i="21"/>
  <c r="L67" i="21"/>
  <c r="M67" i="21"/>
  <c r="N67" i="21"/>
  <c r="O67" i="21"/>
  <c r="P67" i="21"/>
  <c r="Q67" i="21"/>
  <c r="R67" i="21"/>
  <c r="E67" i="21"/>
  <c r="E76" i="21"/>
  <c r="E77" i="21"/>
  <c r="O72" i="21"/>
  <c r="O71" i="21"/>
  <c r="O70" i="21"/>
  <c r="O69" i="21"/>
  <c r="O68" i="21"/>
  <c r="E69" i="21"/>
  <c r="E70" i="21"/>
  <c r="E71" i="21"/>
  <c r="E72" i="21"/>
  <c r="E68" i="21"/>
  <c r="O40" i="21"/>
  <c r="E40" i="21"/>
  <c r="O39" i="21"/>
  <c r="E39" i="21"/>
  <c r="O38" i="21" l="1"/>
  <c r="E38" i="21"/>
  <c r="O55" i="21" l="1"/>
  <c r="E55" i="21"/>
  <c r="O79" i="21" l="1"/>
  <c r="J15" i="21"/>
  <c r="J14" i="21" s="1"/>
  <c r="S75" i="21"/>
  <c r="R75" i="21"/>
  <c r="Q75" i="21"/>
  <c r="P75" i="21"/>
  <c r="N75" i="21"/>
  <c r="M75" i="21"/>
  <c r="L75" i="21"/>
  <c r="K75" i="21"/>
  <c r="J75" i="21"/>
  <c r="I75" i="21"/>
  <c r="H75" i="21"/>
  <c r="G75" i="21"/>
  <c r="F75" i="21"/>
  <c r="S74" i="21"/>
  <c r="S46" i="21" s="1"/>
  <c r="S42" i="21" s="1"/>
  <c r="O73" i="21"/>
  <c r="O75" i="21" s="1"/>
  <c r="E73" i="21"/>
  <c r="E75" i="21" s="1"/>
  <c r="O65" i="21"/>
  <c r="O64" i="21" s="1"/>
  <c r="E65" i="21"/>
  <c r="E64" i="21" s="1"/>
  <c r="S64" i="21"/>
  <c r="R64" i="21"/>
  <c r="Q64" i="21"/>
  <c r="P64" i="21"/>
  <c r="N64" i="21"/>
  <c r="M64" i="21"/>
  <c r="L64" i="21"/>
  <c r="K64" i="21"/>
  <c r="J64" i="21"/>
  <c r="I64" i="21"/>
  <c r="H64" i="21"/>
  <c r="G64" i="21"/>
  <c r="F64" i="21"/>
  <c r="O63" i="21"/>
  <c r="E63" i="21"/>
  <c r="O62" i="21"/>
  <c r="E62" i="21"/>
  <c r="O61" i="21"/>
  <c r="N61" i="21"/>
  <c r="N57" i="21" s="1"/>
  <c r="I61" i="21"/>
  <c r="I57" i="21" s="1"/>
  <c r="E61" i="21"/>
  <c r="O60" i="21"/>
  <c r="E60" i="21"/>
  <c r="O59" i="21"/>
  <c r="E59" i="21"/>
  <c r="O58" i="21"/>
  <c r="E58" i="21"/>
  <c r="T57" i="21"/>
  <c r="S57" i="21"/>
  <c r="R57" i="21"/>
  <c r="Q57" i="21"/>
  <c r="P57" i="21"/>
  <c r="M57" i="21"/>
  <c r="L57" i="21"/>
  <c r="K57" i="21"/>
  <c r="H57" i="21"/>
  <c r="G57" i="21"/>
  <c r="F57" i="21"/>
  <c r="O56" i="21"/>
  <c r="E56" i="21"/>
  <c r="O54" i="21"/>
  <c r="E54" i="21"/>
  <c r="O53" i="21"/>
  <c r="E53" i="21"/>
  <c r="O52" i="21"/>
  <c r="O51" i="21"/>
  <c r="E51" i="21"/>
  <c r="O50" i="21"/>
  <c r="E50" i="21"/>
  <c r="O49" i="21"/>
  <c r="E49" i="21"/>
  <c r="O48" i="21"/>
  <c r="E48" i="21"/>
  <c r="S47" i="21"/>
  <c r="R47" i="21"/>
  <c r="Q47" i="21"/>
  <c r="P47" i="21"/>
  <c r="N47" i="21"/>
  <c r="M47" i="21"/>
  <c r="L47" i="21"/>
  <c r="K47" i="21"/>
  <c r="I47" i="21"/>
  <c r="H47" i="21"/>
  <c r="G47" i="21"/>
  <c r="F47" i="21"/>
  <c r="O46" i="21"/>
  <c r="N46" i="21"/>
  <c r="N42" i="21" s="1"/>
  <c r="K42" i="21"/>
  <c r="I46" i="21"/>
  <c r="I42" i="21" s="1"/>
  <c r="E46" i="21"/>
  <c r="O45" i="21"/>
  <c r="E45" i="21"/>
  <c r="O44" i="21"/>
  <c r="E44" i="21"/>
  <c r="O43" i="21"/>
  <c r="E43" i="21"/>
  <c r="R42" i="21"/>
  <c r="Q42" i="21"/>
  <c r="P42" i="21"/>
  <c r="M42" i="21"/>
  <c r="L42" i="21"/>
  <c r="H42" i="21"/>
  <c r="G42" i="21"/>
  <c r="F42" i="21"/>
  <c r="O41" i="21"/>
  <c r="E41" i="21"/>
  <c r="O37" i="21"/>
  <c r="E37" i="21"/>
  <c r="O36" i="21"/>
  <c r="E36" i="21"/>
  <c r="O35" i="21"/>
  <c r="E35" i="21"/>
  <c r="O34" i="21"/>
  <c r="E34" i="21"/>
  <c r="O33" i="21"/>
  <c r="E33" i="21"/>
  <c r="O32" i="21"/>
  <c r="E32" i="21"/>
  <c r="O31" i="21"/>
  <c r="E31" i="21"/>
  <c r="O30" i="21"/>
  <c r="E30" i="21"/>
  <c r="O29" i="21"/>
  <c r="E29" i="21"/>
  <c r="O28" i="21"/>
  <c r="E28" i="21"/>
  <c r="O27" i="21"/>
  <c r="E27" i="21"/>
  <c r="O26" i="21"/>
  <c r="E26" i="21"/>
  <c r="O25" i="21"/>
  <c r="E25" i="21"/>
  <c r="S24" i="21"/>
  <c r="R24" i="21"/>
  <c r="Q24" i="21"/>
  <c r="P24" i="21"/>
  <c r="N24" i="21"/>
  <c r="M24" i="21"/>
  <c r="L24" i="21"/>
  <c r="K24" i="21"/>
  <c r="I24" i="21"/>
  <c r="H24" i="21"/>
  <c r="G24" i="21"/>
  <c r="F24" i="21"/>
  <c r="O21" i="21"/>
  <c r="E21" i="21"/>
  <c r="O20" i="21"/>
  <c r="E20" i="21"/>
  <c r="O19" i="21"/>
  <c r="E19" i="21"/>
  <c r="S18" i="21"/>
  <c r="R18" i="21"/>
  <c r="Q18" i="21"/>
  <c r="P18" i="21"/>
  <c r="N18" i="21"/>
  <c r="M18" i="21"/>
  <c r="L18" i="21"/>
  <c r="K18" i="21"/>
  <c r="I18" i="21"/>
  <c r="H18" i="21"/>
  <c r="G18" i="21"/>
  <c r="F18" i="21"/>
  <c r="R17" i="21"/>
  <c r="R16" i="21" s="1"/>
  <c r="E17" i="21"/>
  <c r="E16" i="21" s="1"/>
  <c r="Q16" i="21"/>
  <c r="P16" i="21"/>
  <c r="N16" i="21"/>
  <c r="M16" i="21"/>
  <c r="L16" i="21"/>
  <c r="K16" i="21"/>
  <c r="J16" i="21"/>
  <c r="I16" i="21"/>
  <c r="H16" i="21"/>
  <c r="G16" i="21"/>
  <c r="F16" i="21"/>
  <c r="O15" i="21"/>
  <c r="O14" i="21" s="1"/>
  <c r="E15" i="21"/>
  <c r="E14" i="21" s="1"/>
  <c r="S14" i="21"/>
  <c r="R14" i="21"/>
  <c r="Q14" i="21"/>
  <c r="P14" i="21"/>
  <c r="N14" i="21"/>
  <c r="M14" i="21"/>
  <c r="L14" i="21"/>
  <c r="K14" i="21"/>
  <c r="I14" i="21"/>
  <c r="H14" i="21"/>
  <c r="G14" i="21"/>
  <c r="F14" i="21"/>
  <c r="H13" i="21" l="1"/>
  <c r="M23" i="21"/>
  <c r="J57" i="21"/>
  <c r="K13" i="21"/>
  <c r="J18" i="21"/>
  <c r="J13" i="21" s="1"/>
  <c r="M13" i="21"/>
  <c r="O18" i="21"/>
  <c r="Q23" i="21"/>
  <c r="G13" i="21"/>
  <c r="P13" i="21"/>
  <c r="R23" i="21"/>
  <c r="I23" i="21"/>
  <c r="O57" i="21"/>
  <c r="L23" i="21"/>
  <c r="J42" i="21"/>
  <c r="I13" i="21"/>
  <c r="R13" i="21"/>
  <c r="Q13" i="21"/>
  <c r="F23" i="21"/>
  <c r="O24" i="21"/>
  <c r="N13" i="21"/>
  <c r="G23" i="21"/>
  <c r="E18" i="21"/>
  <c r="E13" i="21" s="1"/>
  <c r="O42" i="21"/>
  <c r="E42" i="21"/>
  <c r="P23" i="21"/>
  <c r="E57" i="21"/>
  <c r="L13" i="21"/>
  <c r="S23" i="21"/>
  <c r="S22" i="21" s="1"/>
  <c r="S11" i="21" s="1"/>
  <c r="J24" i="21"/>
  <c r="E24" i="21"/>
  <c r="H23" i="21"/>
  <c r="F13" i="21"/>
  <c r="K23" i="21"/>
  <c r="E47" i="21"/>
  <c r="O47" i="21"/>
  <c r="J47" i="21"/>
  <c r="N23" i="21"/>
  <c r="O17" i="21"/>
  <c r="O16" i="21" s="1"/>
  <c r="O13" i="21" l="1"/>
  <c r="J23" i="21"/>
  <c r="O23" i="21"/>
  <c r="E23" i="21"/>
  <c r="E66" i="21" l="1"/>
  <c r="E22" i="21" s="1"/>
  <c r="E11" i="21" s="1"/>
  <c r="J66" i="21"/>
  <c r="J22" i="21" s="1"/>
  <c r="J11" i="21" s="1"/>
  <c r="N66" i="21"/>
  <c r="N22" i="21" s="1"/>
  <c r="N11" i="21" s="1"/>
  <c r="H66" i="21"/>
  <c r="H22" i="21" s="1"/>
  <c r="H11" i="21" s="1"/>
  <c r="L66" i="21"/>
  <c r="L22" i="21" s="1"/>
  <c r="L11" i="21" s="1"/>
  <c r="F66" i="21"/>
  <c r="F22" i="21" s="1"/>
  <c r="F11" i="21" s="1"/>
  <c r="O66" i="21"/>
  <c r="O22" i="21" s="1"/>
  <c r="O11" i="21" s="1"/>
  <c r="G66" i="21"/>
  <c r="G22" i="21" s="1"/>
  <c r="G11" i="21" s="1"/>
  <c r="M66" i="21"/>
  <c r="M22" i="21" s="1"/>
  <c r="M11" i="21" s="1"/>
  <c r="K66" i="21"/>
  <c r="K22" i="21" s="1"/>
  <c r="K11" i="21" s="1"/>
  <c r="Q66" i="21"/>
  <c r="Q22" i="21" s="1"/>
  <c r="Q11" i="21" s="1"/>
  <c r="I66" i="21"/>
  <c r="I22" i="21" s="1"/>
  <c r="I11" i="21" s="1"/>
  <c r="R66" i="21"/>
  <c r="R22" i="21" s="1"/>
  <c r="R11" i="21" s="1"/>
  <c r="P66" i="21"/>
  <c r="P22" i="21" s="1"/>
  <c r="P11" i="21" s="1"/>
  <c r="T76" i="21"/>
</calcChain>
</file>

<file path=xl/sharedStrings.xml><?xml version="1.0" encoding="utf-8"?>
<sst xmlns="http://schemas.openxmlformats.org/spreadsheetml/2006/main" count="220" uniqueCount="171">
  <si>
    <t>Ghi chú</t>
  </si>
  <si>
    <t>A</t>
  </si>
  <si>
    <t>B</t>
  </si>
  <si>
    <t>Tên dự án</t>
  </si>
  <si>
    <t>I</t>
  </si>
  <si>
    <t>TT</t>
  </si>
  <si>
    <t>Tổng số</t>
  </si>
  <si>
    <t>NS tỉnh</t>
  </si>
  <si>
    <t>NS huyện</t>
  </si>
  <si>
    <t>Thời gian thực hiện</t>
  </si>
  <si>
    <t>NS xã</t>
  </si>
  <si>
    <t>II</t>
  </si>
  <si>
    <t>1.1</t>
  </si>
  <si>
    <t>1.2</t>
  </si>
  <si>
    <t>Lĩnh vực Văn hóa</t>
  </si>
  <si>
    <t>2.1</t>
  </si>
  <si>
    <t>2.2</t>
  </si>
  <si>
    <t>3.1</t>
  </si>
  <si>
    <t>3.2</t>
  </si>
  <si>
    <t>Lĩnh vực giao thông</t>
  </si>
  <si>
    <t>Nghị quyết, Quyết định đầu tư</t>
  </si>
  <si>
    <t>Số, ngày tháng</t>
  </si>
  <si>
    <t>Tổng mức đầu tư</t>
  </si>
  <si>
    <t>Tổng mức đầu tư dự kiến</t>
  </si>
  <si>
    <t>Nguồn vốn đã bố trí theo cấp NS</t>
  </si>
  <si>
    <t>Nguồn vốn dự kiến</t>
  </si>
  <si>
    <t>NS xã, TT</t>
  </si>
  <si>
    <t>Nguồn khác</t>
  </si>
  <si>
    <t>III</t>
  </si>
  <si>
    <t>C</t>
  </si>
  <si>
    <t>Điều chỉnh tăng các dự án do thay đổi tổng mức đầu tư và thay đổi cơ cấu nguồn vốn</t>
  </si>
  <si>
    <t>Cải tạo, nâng cấp đường GTNT xã Hùng An đoạn qua tuyến từ dốc chợ Lễ giao đường Tỉnh 378 đến nghĩa trang Liệt sỹ xã Hùng An</t>
  </si>
  <si>
    <t>2019-2022</t>
  </si>
  <si>
    <t>43b/QĐ-UBND xã ngày 04/11/2019</t>
  </si>
  <si>
    <t>Cải tạo sửa chữa các HMPT  Nhà làm việc UBND (cổng, tường rào)</t>
  </si>
  <si>
    <t>Cải tạo sửa chữa nhà làm việc UBND xã</t>
  </si>
  <si>
    <t>2020-2021</t>
  </si>
  <si>
    <t>2021-2022</t>
  </si>
  <si>
    <t>Lĩnh vực quản lý nhà nước</t>
  </si>
  <si>
    <t>Xây dựng Nhà lớp học bộ môn Trường THCS</t>
  </si>
  <si>
    <t>Xây dựng hạ tầng khu đấu giá QSD đất cho nhân dân làm nhà ở xã Hùng An, khu hạ tầng đối diện NTLS</t>
  </si>
  <si>
    <t>37a/QĐ-UBND xã ngày 29/10/2019</t>
  </si>
  <si>
    <t>Xây dựng hạ tầng khu đấu giá QSD đất cho nhân dân làm nhà ở xã Hùng An, khu hạ đầm Tù thôn Phục Lễ xã Hùng An</t>
  </si>
  <si>
    <t>01a/QĐ-UBND xã ngày 04/01/2020</t>
  </si>
  <si>
    <t>2020-2022</t>
  </si>
  <si>
    <t>Xây dựng rãnh thoát nước thôn Phục Lễ xã Hùng An(thuộc khu Đầm Tù)</t>
  </si>
  <si>
    <t>108/QĐ-UBND xã ngày 02/11/2021</t>
  </si>
  <si>
    <t>58/QĐ-UBND xã ngày 06/7/2021</t>
  </si>
  <si>
    <t>Cải tạo sửa chữa nhà lớp học 2 tầng 8 phòng Tiểu học và THCS Hùng An</t>
  </si>
  <si>
    <t>73/QĐ-UBND xã ngày 28/7/2021</t>
  </si>
  <si>
    <t>Lĩnh vực giáo dục, y tế</t>
  </si>
  <si>
    <t>2019-2021</t>
  </si>
  <si>
    <t>2023-2025</t>
  </si>
  <si>
    <t>4.1</t>
  </si>
  <si>
    <t>Dự án di chuyển đường điện phục vụ GPMB cải tạo, nâng cấp đường giao thông xã Hùng An, huyện Kim Động (Đoạn từ nghĩa trang Liệt sỹ đến đường ĐH.73)</t>
  </si>
  <si>
    <t>4.2</t>
  </si>
  <si>
    <t>2022-2023</t>
  </si>
  <si>
    <t xml:space="preserve">Cải tạo, nâng cấp đường GTNT xã Hùng An đoạn từ  nghĩa trang Liệt sỹ đến đường huyện ĐH 73 </t>
  </si>
  <si>
    <t>Cải tạo nâng cấp đường GTNT xã Hùng An (đoạn từ nhà ông Thiệu đến bờ sông Tân Hưng)</t>
  </si>
  <si>
    <t>Xây dựng Nhà văn hóa thôn Phương Tòng</t>
  </si>
  <si>
    <t>57/QĐ-UBND xã ngày 24/6/2021</t>
  </si>
  <si>
    <t>Xây dựng Nhà văn hóa thôn Phục Lễ</t>
  </si>
  <si>
    <t>60/QĐ-UBND xã ngày 04/5/2022</t>
  </si>
  <si>
    <t>Xây dựng Trạm y tế xã</t>
  </si>
  <si>
    <t>2021-2023</t>
  </si>
  <si>
    <t>124/QĐ-UBND xã ngày 31/12/2022</t>
  </si>
  <si>
    <t>2022-2025</t>
  </si>
  <si>
    <t>Cải tạo nâng cấp đường GTNT xã Hùng An (đoạn qua thôn Lai Hạ)</t>
  </si>
  <si>
    <t>Cải tạo nâng cấp hệ thống tiêu thoát nước thôn Phục Lễ</t>
  </si>
  <si>
    <t>Cải tạo nâng cấp hế thông tiêu thoát nước thôn Đống Long</t>
  </si>
  <si>
    <t>Xây dựng Nhà lớp học 2 tầng 4 phòng Trường Tiểu học và THCS Hùng An(Khu THCS)</t>
  </si>
  <si>
    <t>Xây dựng hệ thống Phòng cháy chữa cháy Trường Mầm non Hùng An</t>
  </si>
  <si>
    <t>Cải tạo nâng cấp đường GTNT xã Hùng An đoạn từ nhà chị Thúy đến bối Tả Hà</t>
  </si>
  <si>
    <t>Cải tạo nâng cấp đường trục thôn Tả Hà đoạn từ đường ĐT 378 đến bối Tả sông Hồng</t>
  </si>
  <si>
    <t>3.3</t>
  </si>
  <si>
    <t>1.3</t>
  </si>
  <si>
    <t>Xây dựng Nhà hiệu bộ, nhà lớp học 2 tầng 6 phòng  trường Mầm non</t>
  </si>
  <si>
    <t>122/QĐ-UBNDxã ngày 11/12/2020</t>
  </si>
  <si>
    <t>Cải tạo nâng cấp đường GTNT xã Hùng An (Tuyến 1 : điểm đầu Mương Ruột thôn Phương Tòng đến cuối kênh Ngọc Đồng; Tuyến 2: Điểm đầu sứ đồng Cầu Gỗ thôn Lai Hạ, điểm cuối Sứ đồng Quá Giới thôn Ninh Phúc; Tuyến 3: Điểm đầu trạm trơm dã chiến thôn Lai Hạ, điểm cuối đường huyện ĐH 73)</t>
  </si>
  <si>
    <t>1.4</t>
  </si>
  <si>
    <t>Cải tạo, sửa chữa cổng, tường rào và một số HMPT Trường tiểu học và THCS (Khu  THCS)</t>
  </si>
  <si>
    <t>2023-2024</t>
  </si>
  <si>
    <t>Cải tạo nâng cấp đường GTNT thôn Tả Hà đoạn từ nhà ông Tài đến bối Tả Sông Hồng</t>
  </si>
  <si>
    <t>Xây dựng các HMPT sân, rãnh thoát nước nhà lớp học bộ môn Trường Tiểu học và THCS Hùng An</t>
  </si>
  <si>
    <t>1.5</t>
  </si>
  <si>
    <t>Lập quy hoạch chung xây dựng nông thôn mới</t>
  </si>
  <si>
    <t>Cải tạo nâng cấp đường GTNT thôn Ninh Phúc (đoạn từ đình Ninh Phúc đến đường ĐH73)</t>
  </si>
  <si>
    <t>Cải tạo, nâng cấp đường giao thông nội đồng xã Hùng An (đoạn 1 từ bãi rác thôn Phương Tòng đến đường cơ đê 2, đoạn 2 từ nhà ông Lưu đến nhà ông Thắng</t>
  </si>
  <si>
    <t>1.6</t>
  </si>
  <si>
    <t>1.7</t>
  </si>
  <si>
    <t>1.8</t>
  </si>
  <si>
    <t>1.10</t>
  </si>
  <si>
    <t>1.9</t>
  </si>
  <si>
    <t>TỔNG SỐ (A +B+C)</t>
  </si>
  <si>
    <t>Tuyến 1 từ cổng chào thôn Phục Lễ đến cổng chùa Hồng Phúc; Tuyến 2 từ nhà ông Kho đến nhà ông Tiếp; Tuyến 3 từ đình làng đến gốc đề),</t>
  </si>
  <si>
    <t>4.3</t>
  </si>
  <si>
    <t>Bổ sung các dự án mới không có trong nghị quyết  ban đầu</t>
  </si>
  <si>
    <t>Mua sắm trang thiết bị Nhà văn hoá xã  Hùng An</t>
  </si>
  <si>
    <t>3.4</t>
  </si>
  <si>
    <t>3.5</t>
  </si>
  <si>
    <t>3.6</t>
  </si>
  <si>
    <t>3.8</t>
  </si>
  <si>
    <t>2.5</t>
  </si>
  <si>
    <t>2.6</t>
  </si>
  <si>
    <t>Cải tạo nâng cấp đường GTNT thôn Phương Tòng xã Hùng An đoạn từ  ĐH 73 đến đường gom bê tông chân đê ĐT. 378</t>
  </si>
  <si>
    <t>Cải tạo, sửa chữa cổng tường rào, sân và một số HMPT nhà văn hoá thôn Ninh Phúc</t>
  </si>
  <si>
    <t>Cải tạo sửa chữa Nhà văn hoá xã và các hạng mục phụ trợ</t>
  </si>
  <si>
    <t>Xây dựng tường rào trạm y tế xã và các hạng mục phụ trợ</t>
  </si>
  <si>
    <t>Xây dựng trụ sở làm việc công an xã Hùng An</t>
  </si>
  <si>
    <t>Số 177/QĐ-UBND xã ngày 05/7/2023</t>
  </si>
  <si>
    <t>Số 02/QĐ-UBND xã ngày 06/1/2023</t>
  </si>
  <si>
    <t>Số 29/QĐ-UBND xã ngày 25/3/2022</t>
  </si>
  <si>
    <t>Số 159/QĐ-UBND xã ngày 14/10/2022</t>
  </si>
  <si>
    <t>Số 29/QĐ-UBND xã ngày 09/5/2022</t>
  </si>
  <si>
    <t>Số 124/QĐ-UBND xã ngày 18/5/2023</t>
  </si>
  <si>
    <t>Số 11/QĐ-UBND xã ngày 30/01/2023</t>
  </si>
  <si>
    <t>Số 61/QĐ-UBND xã ngày 09/5/2022</t>
  </si>
  <si>
    <t>Số 128/QĐ-UBND xã ngày 12/8/2022</t>
  </si>
  <si>
    <t>Số 253/QĐ-UBND xã ngày 18/9/2023</t>
  </si>
  <si>
    <t>217/QĐ-UBND xã ngày 30/8/2023</t>
  </si>
  <si>
    <t>Số 283/QĐ-UBND xã ngày 17/10/2023</t>
  </si>
  <si>
    <t>Số 284/QĐ-UBND xã ngày 17/10/2023</t>
  </si>
  <si>
    <t>Số 290/QĐ-UBND xã ngày 23/10/2023</t>
  </si>
  <si>
    <t>Số 160/QĐ-UBND xã ngày 27/10/2022</t>
  </si>
  <si>
    <t>1161/QĐ-UBND xã ngày 12/10/2022</t>
  </si>
  <si>
    <t>Lĩnh vực y tế giáo dục, y tế</t>
  </si>
  <si>
    <t>1.11</t>
  </si>
  <si>
    <t>Số 161/QĐ-UBND xã ngày 24/6/2023</t>
  </si>
  <si>
    <t>Số 132QĐ-UBND xã ngày 21/2/2023</t>
  </si>
  <si>
    <t>Hạ tầng kỹ thuật khu dân cư mới xã Hùng An, hạng mục cấp điện sinh hoạt hạ tầng khu Đầm Tù</t>
  </si>
  <si>
    <t>Số 10/QĐ-UBND xã ngày 30/01/2023</t>
  </si>
  <si>
    <t>Duy tu, sửa chữa đường giao thông nội đồng xã Hùng An (đoạn từ nhà ông năm đi cống Tờ Chỉ)</t>
  </si>
  <si>
    <t xml:space="preserve">Điều chỉnh giảm vốn đầu tư </t>
  </si>
  <si>
    <t>2024-2025</t>
  </si>
  <si>
    <t>Giảm dự án (loại bỏ)</t>
  </si>
  <si>
    <t>Đơn vị tính: Triệu đồng</t>
  </si>
  <si>
    <t>Dự kiến kế hoạch trung hạn giai đoạn 2021-2025 sau điều chỉnh</t>
  </si>
  <si>
    <t>Lĩnh vực An ninh - Quốc phòng</t>
  </si>
  <si>
    <t>1.12</t>
  </si>
  <si>
    <t>1.13</t>
  </si>
  <si>
    <t>1.14</t>
  </si>
  <si>
    <t>1.15</t>
  </si>
  <si>
    <t>1.16</t>
  </si>
  <si>
    <t>1.17</t>
  </si>
  <si>
    <t>3.7</t>
  </si>
  <si>
    <t>4.5</t>
  </si>
  <si>
    <t>4.6</t>
  </si>
  <si>
    <t>4.7</t>
  </si>
  <si>
    <t>5.1</t>
  </si>
  <si>
    <t xml:space="preserve">DỰ ÁN KHỞI CÔNG MỚI (GIAI ĐOẠN 2021-2025) </t>
  </si>
  <si>
    <t>Vốn đã thanh toán giai đoạn 2016-2020</t>
  </si>
  <si>
    <t>Số kinh phí chưa phân bổ</t>
  </si>
  <si>
    <t>Sửa chữa lán xe học sinh và HMPT trường TH và THCS Hùng An(TH)</t>
  </si>
  <si>
    <t xml:space="preserve">Cải tạo nâng cấp đường nội đồng xã Hùng An, tuyến Đồng Sấm thôn Phục Lễ </t>
  </si>
  <si>
    <t>Cải tạo nâng cấp đường giao thông nội đồng xã Hùng An (đoạn từ vườn nhà anh Cường ra đường  ĐH và ĐH,73)</t>
  </si>
  <si>
    <t>Khu dân cư mới để đấu giá quyền sử dụng đất cho nhân dân làm nhà ở, tạo vốn xây dựng nông thôn mới kiểu mẫu xã Hùng An, huyện Kim Động.</t>
  </si>
  <si>
    <t>Xây dựng nhà văn hóa thôn Tả Hà xã Hùng An và các hạng mục phụ trợ</t>
  </si>
  <si>
    <t>Lắp đặt thiết bị thể thao ngoài trời cho các thôn</t>
  </si>
  <si>
    <t>Lắp đặt hệ thống Camera an ninh</t>
  </si>
  <si>
    <t>Xây dựng nhà tập đa năng và các hạng mục phụ trợ Trường Tiểu học và THCS Hùng An</t>
  </si>
  <si>
    <t>TỔNG HỢP ĐIỀU CHỈNH, BỔ SUNG KẾ HOẠCH ĐẦU TƯ CÔNG TRUNG HẠN GIAI ĐOẠN 2021-2025 XÃ HÙNG AN</t>
  </si>
  <si>
    <t>3.11</t>
  </si>
  <si>
    <t>Lĩnh vực giao thông, thủy lợi</t>
  </si>
  <si>
    <t>DỰ ÁN CHUYỂN TIẾP (GIAI ĐOẠN 2016-2020) giữi nguyên theo NQ số  71/NQ-HĐND ngày 25/12/2023 của HĐND xã Hùng An</t>
  </si>
  <si>
    <t>Dự án theo nghị quyết  71/NQ-HĐND ngày 25/12/2023 của HĐND xã Hùng An</t>
  </si>
  <si>
    <t>Tăng so với  71/NQ-HĐND ngày 25/12/2023 của HĐND xã Hùng An</t>
  </si>
  <si>
    <t>Dự án điều chỉnh giảm so với   Nghị quyết 71/NQ-HĐND ngày 25/12/2023 của HĐND xã Hùng An</t>
  </si>
  <si>
    <t>Xây dựng nhà lớp học, một số phòng chức năng và một số hạng mục phụ trợ Trường Tiểu học và THCS xã Hùng An, huyện Kim Động</t>
  </si>
  <si>
    <t>Ủy thác qua NHCSXH để cho vây đối với nghèo nghèo và các đối tượng chính sách khác trên địa bàn xã Hùng An</t>
  </si>
  <si>
    <t>Xây dựng nhà thi đấu đa năng Trường Tiểu học và THCS xã Hùng An</t>
  </si>
  <si>
    <t>(Theo Thông báo số      /TB-UBND ngày     tháng 5 năm 2024 của UBND xã Hùng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</si>
</sst>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 _₫_-;\-* #,##0\ _₫_-;_-* &quot;-&quot;??\ _₫_-;_-@_-"/>
  </numFmts>
  <fonts count="31" x14ac:knownFonts="1">
    <font>
      <sz val="11"/>
      <color theme="1"/>
      <name val="Calibri"/>
      <family val="2"/>
      <scheme val="minor"/>
    </font>
    <font>
      <sz val="8"/>
      <name val="Times New Roman"/>
      <family val="1"/>
      <charset val="163"/>
    </font>
    <font>
      <b/>
      <sz val="9"/>
      <name val="Times New Roman"/>
      <family val="1"/>
      <charset val="163"/>
    </font>
    <font>
      <i/>
      <sz val="11"/>
      <name val="Times New Roman"/>
      <family val="1"/>
      <charset val="163"/>
    </font>
    <font>
      <sz val="9"/>
      <name val="Times New Roman"/>
      <family val="1"/>
      <charset val="163"/>
    </font>
    <font>
      <b/>
      <sz val="10"/>
      <name val="Times New Roman"/>
      <family val="1"/>
      <charset val="163"/>
    </font>
    <font>
      <sz val="12"/>
      <name val="Times New Roman"/>
      <family val="1"/>
      <charset val="163"/>
    </font>
    <font>
      <b/>
      <sz val="13"/>
      <name val="Times New Roman"/>
      <family val="1"/>
    </font>
    <font>
      <sz val="12"/>
      <name val="Times New Roman"/>
      <family val="1"/>
    </font>
    <font>
      <i/>
      <sz val="8"/>
      <name val="Times New Roman"/>
      <family val="1"/>
      <charset val="163"/>
    </font>
    <font>
      <b/>
      <sz val="8"/>
      <name val="Times New Roman"/>
      <family val="1"/>
      <charset val="163"/>
    </font>
    <font>
      <sz val="10"/>
      <name val="Arial"/>
      <family val="2"/>
      <charset val="163"/>
    </font>
    <font>
      <b/>
      <sz val="12"/>
      <name val="Times New Roman"/>
      <family val="1"/>
    </font>
    <font>
      <b/>
      <sz val="9"/>
      <name val="Times New Roman"/>
      <family val="1"/>
    </font>
    <font>
      <b/>
      <i/>
      <sz val="8"/>
      <name val="Times New Roman"/>
      <family val="1"/>
      <charset val="163"/>
    </font>
    <font>
      <b/>
      <i/>
      <sz val="8"/>
      <color rgb="FFFF0000"/>
      <name val="Times New Roman"/>
      <family val="1"/>
      <charset val="163"/>
    </font>
    <font>
      <sz val="8"/>
      <color rgb="FFFF0000"/>
      <name val="Times New Roman"/>
      <family val="1"/>
    </font>
    <font>
      <b/>
      <i/>
      <sz val="10"/>
      <name val="Times New Roman"/>
      <family val="1"/>
      <charset val="163"/>
    </font>
    <font>
      <sz val="8"/>
      <name val="Times New Roman"/>
      <family val="1"/>
    </font>
    <font>
      <i/>
      <sz val="8"/>
      <name val="Times New Roman"/>
      <family val="1"/>
    </font>
    <font>
      <sz val="10"/>
      <name val="Times New Roman"/>
      <family val="1"/>
    </font>
    <font>
      <b/>
      <sz val="10"/>
      <name val="Times New Roman"/>
      <family val="1"/>
    </font>
    <font>
      <b/>
      <i/>
      <sz val="10"/>
      <name val="Times New Roman"/>
      <family val="1"/>
    </font>
    <font>
      <b/>
      <sz val="8"/>
      <name val="Times New Roman"/>
      <family val="1"/>
    </font>
    <font>
      <sz val="9"/>
      <name val="Times New Roman"/>
      <family val="1"/>
    </font>
    <font>
      <sz val="8"/>
      <name val="Calibri"/>
      <family val="2"/>
      <scheme val="minor"/>
    </font>
    <font>
      <b/>
      <i/>
      <sz val="8"/>
      <name val="Times New Roman"/>
      <family val="1"/>
    </font>
    <font>
      <sz val="11"/>
      <color theme="1"/>
      <name val="Calibri"/>
      <family val="2"/>
      <scheme val="minor"/>
    </font>
    <font>
      <b/>
      <sz val="13"/>
      <name val="Times New Roman"/>
      <family val="1"/>
      <charset val="163"/>
    </font>
    <font>
      <sz val="10"/>
      <color rgb="FF000000"/>
      <name val="Times New Roman"/>
      <family val="1"/>
    </font>
    <font>
      <i/>
      <sz val="13"/>
      <name val="Times New Roman"/>
      <family val="1"/>
      <charset val="163"/>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7">
    <xf numFmtId="0" fontId="0" fillId="0" borderId="0"/>
    <xf numFmtId="0" fontId="8" fillId="0" borderId="0"/>
    <xf numFmtId="0"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43" fontId="27" fillId="0" borderId="0" applyFont="0" applyFill="0" applyBorder="0" applyAlignment="0" applyProtection="0"/>
  </cellStyleXfs>
  <cellXfs count="139">
    <xf numFmtId="0" fontId="0" fillId="0" borderId="0" xfId="0"/>
    <xf numFmtId="0" fontId="7" fillId="2" borderId="0" xfId="0" applyFont="1" applyFill="1" applyAlignment="1">
      <alignment horizontal="center" wrapText="1"/>
    </xf>
    <xf numFmtId="0" fontId="6" fillId="2" borderId="0" xfId="1" applyFont="1" applyFill="1" applyAlignment="1">
      <alignment horizontal="center" vertical="center"/>
    </xf>
    <xf numFmtId="0" fontId="6" fillId="2" borderId="0" xfId="1" applyFont="1" applyFill="1"/>
    <xf numFmtId="0" fontId="6" fillId="2" borderId="0" xfId="1" applyFont="1" applyFill="1" applyAlignment="1">
      <alignment horizontal="center"/>
    </xf>
    <xf numFmtId="0" fontId="6" fillId="2" borderId="0" xfId="1" applyFont="1" applyFill="1" applyAlignment="1">
      <alignment vertical="center"/>
    </xf>
    <xf numFmtId="0" fontId="3" fillId="2" borderId="0" xfId="1" applyFont="1" applyFill="1" applyAlignment="1">
      <alignment horizontal="center" vertical="center"/>
    </xf>
    <xf numFmtId="0" fontId="9" fillId="2" borderId="1" xfId="1" applyFont="1" applyFill="1" applyBorder="1" applyAlignment="1">
      <alignment horizontal="center" vertical="center" shrinkToFit="1"/>
    </xf>
    <xf numFmtId="0" fontId="10" fillId="2" borderId="1" xfId="1" applyFont="1" applyFill="1" applyBorder="1"/>
    <xf numFmtId="0" fontId="1"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7" fillId="2" borderId="0" xfId="0" applyFont="1" applyFill="1" applyAlignment="1">
      <alignment wrapText="1"/>
    </xf>
    <xf numFmtId="0" fontId="10" fillId="2" borderId="1" xfId="1" applyFont="1" applyFill="1" applyBorder="1" applyAlignment="1">
      <alignment horizontal="left" vertical="center" wrapText="1"/>
    </xf>
    <xf numFmtId="0" fontId="10" fillId="2" borderId="0" xfId="1" applyFont="1" applyFill="1"/>
    <xf numFmtId="0" fontId="14"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4" fillId="2" borderId="0" xfId="1" applyFont="1" applyFill="1" applyAlignment="1">
      <alignment horizontal="center" wrapText="1"/>
    </xf>
    <xf numFmtId="0" fontId="1" fillId="2" borderId="1" xfId="1" applyFont="1" applyFill="1" applyBorder="1" applyAlignment="1">
      <alignment vertical="center" wrapText="1"/>
    </xf>
    <xf numFmtId="0" fontId="1" fillId="2" borderId="0" xfId="1" applyFont="1" applyFill="1"/>
    <xf numFmtId="0" fontId="4" fillId="2" borderId="0" xfId="1" applyFont="1" applyFill="1"/>
    <xf numFmtId="0" fontId="4" fillId="2" borderId="0" xfId="1" applyFont="1" applyFill="1" applyAlignment="1">
      <alignment vertical="center"/>
    </xf>
    <xf numFmtId="0" fontId="14" fillId="2" borderId="0" xfId="1" applyFont="1" applyFill="1"/>
    <xf numFmtId="0" fontId="17" fillId="2" borderId="1" xfId="1" applyFont="1" applyFill="1" applyBorder="1" applyAlignment="1">
      <alignment vertical="center" wrapText="1"/>
    </xf>
    <xf numFmtId="0" fontId="5" fillId="2" borderId="1" xfId="1" applyFont="1" applyFill="1" applyBorder="1" applyAlignment="1">
      <alignment horizontal="left" vertical="center" wrapText="1"/>
    </xf>
    <xf numFmtId="164" fontId="18" fillId="2" borderId="1" xfId="2" applyNumberFormat="1" applyFont="1" applyFill="1" applyBorder="1" applyAlignment="1">
      <alignment horizontal="right" vertical="center"/>
    </xf>
    <xf numFmtId="165" fontId="18" fillId="2" borderId="1" xfId="2" applyNumberFormat="1" applyFont="1" applyFill="1" applyBorder="1" applyAlignment="1">
      <alignment horizontal="center" wrapText="1"/>
    </xf>
    <xf numFmtId="164" fontId="14" fillId="2" borderId="0" xfId="1" applyNumberFormat="1" applyFont="1" applyFill="1" applyAlignment="1">
      <alignment horizontal="center" wrapText="1"/>
    </xf>
    <xf numFmtId="0" fontId="20" fillId="0" borderId="1" xfId="5" applyFont="1" applyBorder="1" applyAlignment="1">
      <alignment vertical="center" wrapText="1"/>
    </xf>
    <xf numFmtId="0" fontId="20" fillId="2" borderId="1" xfId="1" applyFont="1" applyFill="1" applyBorder="1" applyAlignment="1">
      <alignment vertical="center" wrapText="1"/>
    </xf>
    <xf numFmtId="0" fontId="20" fillId="2" borderId="1"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1" applyFont="1" applyFill="1" applyBorder="1" applyAlignment="1">
      <alignment vertical="center" wrapText="1"/>
    </xf>
    <xf numFmtId="0" fontId="22" fillId="2" borderId="1" xfId="1" applyFont="1" applyFill="1" applyBorder="1" applyAlignment="1">
      <alignment vertical="center" wrapText="1"/>
    </xf>
    <xf numFmtId="0" fontId="23" fillId="2" borderId="1" xfId="1" applyFont="1" applyFill="1" applyBorder="1" applyAlignment="1">
      <alignment horizontal="center" vertical="center" wrapText="1"/>
    </xf>
    <xf numFmtId="164" fontId="23" fillId="2" borderId="1" xfId="2" applyNumberFormat="1" applyFont="1" applyFill="1" applyBorder="1" applyAlignment="1">
      <alignment horizontal="right" vertical="center"/>
    </xf>
    <xf numFmtId="164" fontId="16" fillId="2" borderId="1" xfId="2" applyNumberFormat="1" applyFont="1" applyFill="1" applyBorder="1" applyAlignment="1">
      <alignment horizontal="right" vertical="center"/>
    </xf>
    <xf numFmtId="0" fontId="18" fillId="2" borderId="1" xfId="1"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1" applyNumberFormat="1" applyFont="1" applyFill="1" applyBorder="1" applyAlignment="1">
      <alignment horizontal="right" vertical="center" wrapText="1"/>
    </xf>
    <xf numFmtId="165" fontId="23" fillId="2" borderId="1" xfId="1" applyNumberFormat="1" applyFont="1" applyFill="1" applyBorder="1" applyAlignment="1">
      <alignment horizontal="right" vertical="center" wrapText="1"/>
    </xf>
    <xf numFmtId="9" fontId="18" fillId="2" borderId="1" xfId="3" applyFont="1" applyFill="1" applyBorder="1" applyAlignment="1">
      <alignment horizontal="center" vertical="center" wrapText="1"/>
    </xf>
    <xf numFmtId="165" fontId="18" fillId="2" borderId="1" xfId="2" applyNumberFormat="1" applyFont="1" applyFill="1" applyBorder="1" applyAlignment="1">
      <alignment horizontal="center" vertical="center" wrapText="1"/>
    </xf>
    <xf numFmtId="0" fontId="26" fillId="2" borderId="1" xfId="1" applyFont="1" applyFill="1" applyBorder="1" applyAlignment="1">
      <alignment horizontal="center" vertical="center" wrapText="1"/>
    </xf>
    <xf numFmtId="165" fontId="26" fillId="2" borderId="1" xfId="2" applyNumberFormat="1" applyFont="1" applyFill="1" applyBorder="1" applyAlignment="1">
      <alignment horizontal="center" wrapText="1"/>
    </xf>
    <xf numFmtId="0" fontId="26" fillId="2" borderId="0" xfId="1" applyFont="1" applyFill="1" applyAlignment="1">
      <alignment horizontal="center" wrapText="1"/>
    </xf>
    <xf numFmtId="0" fontId="21" fillId="0" borderId="1" xfId="5" applyFont="1" applyBorder="1" applyAlignment="1">
      <alignment vertical="center" wrapText="1"/>
    </xf>
    <xf numFmtId="0" fontId="18" fillId="2" borderId="0" xfId="1" applyFont="1" applyFill="1" applyAlignment="1">
      <alignment horizontal="center" wrapText="1"/>
    </xf>
    <xf numFmtId="0" fontId="24" fillId="2" borderId="0" xfId="1" applyFont="1" applyFill="1" applyAlignment="1">
      <alignment horizontal="center" wrapText="1"/>
    </xf>
    <xf numFmtId="0" fontId="19" fillId="2" borderId="0" xfId="1" applyFont="1" applyFill="1" applyAlignment="1">
      <alignment horizontal="center" wrapText="1"/>
    </xf>
    <xf numFmtId="165" fontId="19" fillId="2" borderId="1" xfId="1" applyNumberFormat="1" applyFont="1" applyFill="1" applyBorder="1" applyAlignment="1">
      <alignment horizontal="right" vertical="center" wrapText="1"/>
    </xf>
    <xf numFmtId="164" fontId="19" fillId="2" borderId="1" xfId="2" applyNumberFormat="1" applyFont="1" applyFill="1" applyBorder="1" applyAlignment="1">
      <alignment horizontal="right" vertical="center"/>
    </xf>
    <xf numFmtId="0" fontId="18" fillId="2" borderId="0" xfId="1" applyFont="1" applyFill="1"/>
    <xf numFmtId="164" fontId="18" fillId="2" borderId="1" xfId="2" applyNumberFormat="1" applyFont="1" applyFill="1" applyBorder="1" applyAlignment="1">
      <alignment horizontal="center" vertical="center"/>
    </xf>
    <xf numFmtId="0" fontId="23" fillId="2" borderId="0" xfId="1" applyFont="1" applyFill="1"/>
    <xf numFmtId="0" fontId="8" fillId="2" borderId="0" xfId="1" applyFill="1" applyAlignment="1">
      <alignment horizontal="center" vertical="center"/>
    </xf>
    <xf numFmtId="0" fontId="18" fillId="2" borderId="1" xfId="1" applyFont="1" applyFill="1" applyBorder="1" applyAlignment="1">
      <alignment horizontal="center" vertical="center" shrinkToFit="1"/>
    </xf>
    <xf numFmtId="0" fontId="23" fillId="2" borderId="1" xfId="1" applyFont="1" applyFill="1" applyBorder="1" applyAlignment="1">
      <alignment horizontal="center" vertical="center"/>
    </xf>
    <xf numFmtId="164" fontId="6" fillId="2" borderId="0" xfId="6" applyNumberFormat="1" applyFont="1" applyFill="1"/>
    <xf numFmtId="164" fontId="4" fillId="2" borderId="0" xfId="6" applyNumberFormat="1" applyFont="1" applyFill="1"/>
    <xf numFmtId="164" fontId="4" fillId="2" borderId="0" xfId="6" applyNumberFormat="1" applyFont="1" applyFill="1" applyAlignment="1">
      <alignment vertical="center"/>
    </xf>
    <xf numFmtId="164" fontId="3" fillId="2" borderId="0" xfId="6" applyNumberFormat="1" applyFont="1" applyFill="1" applyAlignment="1">
      <alignment horizontal="center" vertical="center"/>
    </xf>
    <xf numFmtId="164" fontId="10" fillId="2" borderId="0" xfId="6" applyNumberFormat="1" applyFont="1" applyFill="1"/>
    <xf numFmtId="164" fontId="14" fillId="2" borderId="0" xfId="6" applyNumberFormat="1" applyFont="1" applyFill="1" applyAlignment="1">
      <alignment horizontal="center" wrapText="1"/>
    </xf>
    <xf numFmtId="164" fontId="26" fillId="2" borderId="0" xfId="6" applyNumberFormat="1" applyFont="1" applyFill="1" applyAlignment="1">
      <alignment horizontal="center" wrapText="1"/>
    </xf>
    <xf numFmtId="164" fontId="18" fillId="2" borderId="0" xfId="6" applyNumberFormat="1" applyFont="1" applyFill="1" applyAlignment="1">
      <alignment horizontal="center" wrapText="1"/>
    </xf>
    <xf numFmtId="164" fontId="19" fillId="2" borderId="0" xfId="6" applyNumberFormat="1" applyFont="1" applyFill="1" applyAlignment="1">
      <alignment horizontal="center" wrapText="1"/>
    </xf>
    <xf numFmtId="164" fontId="1" fillId="2" borderId="0" xfId="6" applyNumberFormat="1" applyFont="1" applyFill="1"/>
    <xf numFmtId="164" fontId="14" fillId="2" borderId="0" xfId="6" applyNumberFormat="1" applyFont="1" applyFill="1"/>
    <xf numFmtId="164" fontId="18" fillId="2" borderId="0" xfId="6" applyNumberFormat="1" applyFont="1" applyFill="1"/>
    <xf numFmtId="164" fontId="7" fillId="2" borderId="0" xfId="6" applyNumberFormat="1" applyFont="1" applyFill="1" applyAlignment="1">
      <alignment wrapText="1"/>
    </xf>
    <xf numFmtId="0" fontId="26" fillId="2" borderId="0" xfId="1" applyFont="1" applyFill="1"/>
    <xf numFmtId="164" fontId="10" fillId="2" borderId="1" xfId="2" applyNumberFormat="1" applyFont="1" applyFill="1" applyBorder="1" applyAlignment="1">
      <alignment vertical="center"/>
    </xf>
    <xf numFmtId="165" fontId="14" fillId="2" borderId="1" xfId="2" applyNumberFormat="1" applyFont="1" applyFill="1" applyBorder="1" applyAlignment="1">
      <alignment horizontal="center" vertical="center" wrapText="1"/>
    </xf>
    <xf numFmtId="165" fontId="26" fillId="2" borderId="1" xfId="2" applyNumberFormat="1" applyFont="1" applyFill="1" applyBorder="1" applyAlignment="1">
      <alignment horizontal="center" vertical="center" wrapText="1"/>
    </xf>
    <xf numFmtId="165" fontId="19" fillId="2" borderId="1" xfId="2" applyNumberFormat="1" applyFont="1" applyFill="1" applyBorder="1" applyAlignment="1">
      <alignment horizontal="center" vertical="center" wrapText="1"/>
    </xf>
    <xf numFmtId="164" fontId="18" fillId="2" borderId="1" xfId="2" applyNumberFormat="1" applyFont="1" applyFill="1" applyBorder="1" applyAlignment="1">
      <alignment vertical="center"/>
    </xf>
    <xf numFmtId="0" fontId="1" fillId="2" borderId="1" xfId="1" applyFont="1" applyFill="1" applyBorder="1" applyAlignment="1">
      <alignment vertical="center"/>
    </xf>
    <xf numFmtId="0" fontId="10" fillId="2" borderId="1" xfId="1" applyFont="1" applyFill="1" applyBorder="1" applyAlignment="1">
      <alignment vertical="center"/>
    </xf>
    <xf numFmtId="0" fontId="23" fillId="2" borderId="1" xfId="1" applyFont="1" applyFill="1" applyBorder="1" applyAlignment="1">
      <alignment vertical="center"/>
    </xf>
    <xf numFmtId="0" fontId="7" fillId="2" borderId="0" xfId="0" applyFont="1" applyFill="1" applyAlignment="1">
      <alignment vertical="center" wrapText="1"/>
    </xf>
    <xf numFmtId="164" fontId="26" fillId="2" borderId="1" xfId="2" applyNumberFormat="1" applyFont="1" applyFill="1" applyBorder="1" applyAlignment="1">
      <alignment horizontal="right" vertical="center"/>
    </xf>
    <xf numFmtId="0" fontId="26" fillId="2" borderId="1" xfId="1" applyFont="1" applyFill="1" applyBorder="1" applyAlignment="1">
      <alignment vertical="center"/>
    </xf>
    <xf numFmtId="164" fontId="26" fillId="2" borderId="0" xfId="6" applyNumberFormat="1" applyFont="1" applyFill="1"/>
    <xf numFmtId="0" fontId="23" fillId="2" borderId="1" xfId="1" applyFont="1" applyFill="1" applyBorder="1" applyAlignment="1">
      <alignment vertical="center" wrapText="1"/>
    </xf>
    <xf numFmtId="0" fontId="18" fillId="2" borderId="0" xfId="1" applyFont="1" applyFill="1" applyAlignment="1">
      <alignment horizontal="right"/>
    </xf>
    <xf numFmtId="0" fontId="19" fillId="2" borderId="10" xfId="1" applyFont="1" applyFill="1" applyBorder="1"/>
    <xf numFmtId="0" fontId="19" fillId="2" borderId="1" xfId="1" applyFont="1" applyFill="1" applyBorder="1" applyAlignment="1">
      <alignment horizontal="center" vertical="center" shrinkToFit="1"/>
    </xf>
    <xf numFmtId="0" fontId="19" fillId="2" borderId="1" xfId="1" applyFont="1" applyFill="1" applyBorder="1" applyAlignment="1">
      <alignment horizontal="right" vertical="center" shrinkToFit="1"/>
    </xf>
    <xf numFmtId="3" fontId="23" fillId="2" borderId="1" xfId="1" applyNumberFormat="1" applyFont="1" applyFill="1" applyBorder="1" applyAlignment="1">
      <alignment horizontal="right" vertical="center" wrapText="1"/>
    </xf>
    <xf numFmtId="165" fontId="26" fillId="2" borderId="1" xfId="1" applyNumberFormat="1" applyFont="1" applyFill="1" applyBorder="1" applyAlignment="1">
      <alignment horizontal="center" vertical="center" wrapText="1"/>
    </xf>
    <xf numFmtId="164" fontId="19" fillId="2" borderId="1" xfId="2" applyNumberFormat="1" applyFont="1" applyFill="1" applyBorder="1" applyAlignment="1">
      <alignment horizontal="center" vertical="center"/>
    </xf>
    <xf numFmtId="164" fontId="18" fillId="0" borderId="1" xfId="2" applyNumberFormat="1" applyFont="1" applyFill="1" applyBorder="1" applyAlignment="1">
      <alignment horizontal="right" vertical="center"/>
    </xf>
    <xf numFmtId="0" fontId="23" fillId="2" borderId="0" xfId="0" applyFont="1" applyFill="1" applyAlignment="1">
      <alignment wrapText="1"/>
    </xf>
    <xf numFmtId="0" fontId="23" fillId="2" borderId="0" xfId="0" applyFont="1" applyFill="1" applyAlignment="1">
      <alignment horizontal="right" wrapText="1"/>
    </xf>
    <xf numFmtId="164" fontId="18" fillId="2" borderId="0" xfId="1" applyNumberFormat="1" applyFont="1" applyFill="1" applyAlignment="1">
      <alignment horizontal="right"/>
    </xf>
    <xf numFmtId="164" fontId="10" fillId="2" borderId="0" xfId="1" applyNumberFormat="1" applyFont="1" applyFill="1"/>
    <xf numFmtId="164" fontId="23" fillId="2" borderId="0" xfId="6" applyNumberFormat="1" applyFont="1" applyFill="1"/>
    <xf numFmtId="3" fontId="18" fillId="2" borderId="1" xfId="1" applyNumberFormat="1" applyFont="1" applyFill="1" applyBorder="1" applyAlignment="1">
      <alignment horizontal="right" vertical="center" wrapText="1"/>
    </xf>
    <xf numFmtId="3" fontId="18" fillId="2" borderId="1" xfId="0" applyNumberFormat="1" applyFont="1" applyFill="1" applyBorder="1" applyAlignment="1">
      <alignment horizontal="right" vertical="center"/>
    </xf>
    <xf numFmtId="0" fontId="18" fillId="2" borderId="1" xfId="1" applyFont="1" applyFill="1" applyBorder="1" applyAlignment="1">
      <alignment vertical="center" wrapText="1"/>
    </xf>
    <xf numFmtId="164" fontId="19" fillId="2" borderId="0" xfId="6" applyNumberFormat="1" applyFont="1" applyFill="1"/>
    <xf numFmtId="0" fontId="19" fillId="2" borderId="0" xfId="1" applyFont="1" applyFill="1"/>
    <xf numFmtId="164" fontId="23" fillId="2" borderId="1" xfId="2" applyNumberFormat="1" applyFont="1" applyFill="1" applyBorder="1" applyAlignment="1">
      <alignment horizontal="center" vertical="center"/>
    </xf>
    <xf numFmtId="164" fontId="26" fillId="2" borderId="0" xfId="1" applyNumberFormat="1" applyFont="1" applyFill="1" applyAlignment="1">
      <alignment horizontal="center" wrapText="1"/>
    </xf>
    <xf numFmtId="0" fontId="18" fillId="2" borderId="1" xfId="1" applyFont="1" applyFill="1" applyBorder="1" applyAlignment="1">
      <alignment vertical="center"/>
    </xf>
    <xf numFmtId="0" fontId="19" fillId="2" borderId="1" xfId="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165" fontId="23" fillId="2" borderId="1" xfId="2" applyNumberFormat="1" applyFont="1" applyFill="1" applyBorder="1" applyAlignment="1">
      <alignment horizontal="center" vertical="center" wrapText="1"/>
    </xf>
    <xf numFmtId="0" fontId="29" fillId="0" borderId="0" xfId="0" applyFont="1" applyAlignment="1">
      <alignment horizontal="justify" vertical="center"/>
    </xf>
    <xf numFmtId="0" fontId="12" fillId="2" borderId="0" xfId="0" applyFont="1" applyFill="1" applyAlignment="1">
      <alignment horizontal="center" wrapText="1"/>
    </xf>
    <xf numFmtId="0" fontId="23" fillId="2" borderId="1" xfId="1" applyFont="1" applyFill="1" applyBorder="1" applyAlignment="1">
      <alignment horizontal="right" vertical="center" wrapText="1"/>
    </xf>
    <xf numFmtId="0" fontId="2" fillId="2" borderId="1" xfId="1" applyFont="1" applyFill="1" applyBorder="1" applyAlignment="1">
      <alignment horizontal="center" vertical="center" wrapText="1"/>
    </xf>
    <xf numFmtId="0" fontId="23" fillId="2" borderId="2"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0" xfId="0" applyFont="1" applyFill="1" applyAlignment="1">
      <alignment horizontal="center" wrapText="1"/>
    </xf>
    <xf numFmtId="0" fontId="6" fillId="2" borderId="0" xfId="0" applyFont="1" applyFill="1" applyAlignment="1">
      <alignment horizontal="left" wrapText="1"/>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2" xfId="1" applyFont="1" applyFill="1" applyBorder="1" applyAlignment="1">
      <alignment horizontal="center" vertical="center" wrapText="1"/>
    </xf>
    <xf numFmtId="0" fontId="23" fillId="2" borderId="11"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3" fillId="2" borderId="1" xfId="1" applyFont="1" applyFill="1" applyBorder="1" applyAlignment="1">
      <alignment horizontal="center" vertical="center"/>
    </xf>
    <xf numFmtId="0" fontId="6" fillId="2" borderId="0" xfId="1" applyFont="1" applyFill="1" applyAlignment="1">
      <alignment horizontal="center" vertical="center"/>
    </xf>
    <xf numFmtId="0" fontId="28" fillId="2" borderId="0" xfId="1" applyFont="1" applyFill="1" applyAlignment="1">
      <alignment horizontal="center" wrapText="1"/>
    </xf>
    <xf numFmtId="0" fontId="28" fillId="2" borderId="0" xfId="1" applyFont="1" applyFill="1" applyAlignment="1">
      <alignment horizontal="center"/>
    </xf>
    <xf numFmtId="0" fontId="30" fillId="2" borderId="0" xfId="1" applyFont="1" applyFill="1" applyAlignment="1">
      <alignment horizontal="center" vertical="center"/>
    </xf>
    <xf numFmtId="0" fontId="13"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23" fillId="2" borderId="9" xfId="1" applyFont="1" applyFill="1" applyBorder="1" applyAlignment="1">
      <alignment horizontal="center" vertical="center" wrapText="1"/>
    </xf>
    <xf numFmtId="0" fontId="23" fillId="2" borderId="8"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0" xfId="1" applyFont="1" applyFill="1" applyAlignment="1">
      <alignment horizontal="center"/>
    </xf>
    <xf numFmtId="0" fontId="19" fillId="2" borderId="10" xfId="1" applyFont="1" applyFill="1" applyBorder="1" applyAlignment="1">
      <alignment horizontal="center"/>
    </xf>
  </cellXfs>
  <cellStyles count="7">
    <cellStyle name="Comma" xfId="6" builtinId="3"/>
    <cellStyle name="Comma 2" xfId="2" xr:uid="{00000000-0005-0000-0000-000001000000}"/>
    <cellStyle name="Normal" xfId="0" builtinId="0"/>
    <cellStyle name="Normal 11" xfId="5" xr:uid="{00000000-0005-0000-0000-000003000000}"/>
    <cellStyle name="Normal 2" xfId="1" xr:uid="{00000000-0005-0000-0000-000004000000}"/>
    <cellStyle name="Normal 37" xfId="4" xr:uid="{00000000-0005-0000-0000-000005000000}"/>
    <cellStyle name="Percent 2" xfId="3"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V87"/>
  <sheetViews>
    <sheetView tabSelected="1" zoomScale="130" zoomScaleNormal="130" workbookViewId="0">
      <selection activeCell="A3" sqref="A3:T3"/>
    </sheetView>
  </sheetViews>
  <sheetFormatPr defaultRowHeight="15.75" x14ac:dyDescent="0.25"/>
  <cols>
    <col min="1" max="1" width="4.5703125" style="54" customWidth="1"/>
    <col min="2" max="2" width="24" style="5" customWidth="1"/>
    <col min="3" max="3" width="6.140625" style="2" customWidth="1"/>
    <col min="4" max="4" width="8.42578125" style="3" customWidth="1"/>
    <col min="5" max="5" width="10" style="84" customWidth="1"/>
    <col min="6" max="6" width="8.7109375" style="51" customWidth="1"/>
    <col min="7" max="7" width="9.140625" style="51" customWidth="1"/>
    <col min="8" max="8" width="9.28515625" style="51" customWidth="1"/>
    <col min="9" max="9" width="8.42578125" style="51" customWidth="1"/>
    <col min="10" max="10" width="9" style="51" customWidth="1"/>
    <col min="11" max="11" width="8.42578125" style="51" customWidth="1"/>
    <col min="12" max="12" width="9.42578125" style="51" customWidth="1"/>
    <col min="13" max="13" width="8.85546875" style="51" customWidth="1"/>
    <col min="14" max="14" width="7.42578125" style="51" customWidth="1"/>
    <col min="15" max="15" width="9.42578125" style="51" customWidth="1"/>
    <col min="16" max="16" width="8.42578125" style="51" customWidth="1"/>
    <col min="17" max="17" width="8.5703125" style="51" customWidth="1"/>
    <col min="18" max="18" width="10.28515625" style="84" customWidth="1"/>
    <col min="19" max="19" width="7.42578125" style="51" customWidth="1"/>
    <col min="20" max="20" width="7.5703125" style="5" customWidth="1"/>
    <col min="21" max="21" width="9.140625" style="3"/>
    <col min="22" max="22" width="26.140625" style="57" customWidth="1"/>
    <col min="23" max="227" width="9.140625" style="3"/>
    <col min="228" max="228" width="5.140625" style="3" customWidth="1"/>
    <col min="229" max="229" width="51.5703125" style="3" customWidth="1"/>
    <col min="230" max="230" width="6.140625" style="3" customWidth="1"/>
    <col min="231" max="231" width="6.85546875" style="3" customWidth="1"/>
    <col min="232" max="232" width="11.140625" style="3" customWidth="1"/>
    <col min="233" max="233" width="10.42578125" style="3" customWidth="1"/>
    <col min="234" max="234" width="8.140625" style="3" customWidth="1"/>
    <col min="235" max="236" width="9.85546875" style="3" customWidth="1"/>
    <col min="237" max="237" width="8.5703125" style="3" customWidth="1"/>
    <col min="238" max="238" width="9.5703125" style="3" customWidth="1"/>
    <col min="239" max="240" width="7.42578125" style="3" customWidth="1"/>
    <col min="241" max="242" width="8" style="3" customWidth="1"/>
    <col min="243" max="243" width="10.5703125" style="3" customWidth="1"/>
    <col min="244" max="247" width="8" style="3" customWidth="1"/>
    <col min="248" max="248" width="10" style="3" customWidth="1"/>
    <col min="249" max="249" width="8.7109375" style="3" customWidth="1"/>
    <col min="250" max="250" width="10" style="3" customWidth="1"/>
    <col min="251" max="251" width="8.28515625" style="3" customWidth="1"/>
    <col min="252" max="252" width="7" style="3" customWidth="1"/>
    <col min="253" max="253" width="8.28515625" style="3" customWidth="1"/>
    <col min="254" max="254" width="9.140625" style="3"/>
    <col min="255" max="255" width="11.5703125" style="3" bestFit="1" customWidth="1"/>
    <col min="256" max="483" width="9.140625" style="3"/>
    <col min="484" max="484" width="5.140625" style="3" customWidth="1"/>
    <col min="485" max="485" width="51.5703125" style="3" customWidth="1"/>
    <col min="486" max="486" width="6.140625" style="3" customWidth="1"/>
    <col min="487" max="487" width="6.85546875" style="3" customWidth="1"/>
    <col min="488" max="488" width="11.140625" style="3" customWidth="1"/>
    <col min="489" max="489" width="10.42578125" style="3" customWidth="1"/>
    <col min="490" max="490" width="8.140625" style="3" customWidth="1"/>
    <col min="491" max="492" width="9.85546875" style="3" customWidth="1"/>
    <col min="493" max="493" width="8.5703125" style="3" customWidth="1"/>
    <col min="494" max="494" width="9.5703125" style="3" customWidth="1"/>
    <col min="495" max="496" width="7.42578125" style="3" customWidth="1"/>
    <col min="497" max="498" width="8" style="3" customWidth="1"/>
    <col min="499" max="499" width="10.5703125" style="3" customWidth="1"/>
    <col min="500" max="503" width="8" style="3" customWidth="1"/>
    <col min="504" max="504" width="10" style="3" customWidth="1"/>
    <col min="505" max="505" width="8.7109375" style="3" customWidth="1"/>
    <col min="506" max="506" width="10" style="3" customWidth="1"/>
    <col min="507" max="507" width="8.28515625" style="3" customWidth="1"/>
    <col min="508" max="508" width="7" style="3" customWidth="1"/>
    <col min="509" max="509" width="8.28515625" style="3" customWidth="1"/>
    <col min="510" max="510" width="9.140625" style="3"/>
    <col min="511" max="511" width="11.5703125" style="3" bestFit="1" customWidth="1"/>
    <col min="512" max="739" width="9.140625" style="3"/>
    <col min="740" max="740" width="5.140625" style="3" customWidth="1"/>
    <col min="741" max="741" width="51.5703125" style="3" customWidth="1"/>
    <col min="742" max="742" width="6.140625" style="3" customWidth="1"/>
    <col min="743" max="743" width="6.85546875" style="3" customWidth="1"/>
    <col min="744" max="744" width="11.140625" style="3" customWidth="1"/>
    <col min="745" max="745" width="10.42578125" style="3" customWidth="1"/>
    <col min="746" max="746" width="8.140625" style="3" customWidth="1"/>
    <col min="747" max="748" width="9.85546875" style="3" customWidth="1"/>
    <col min="749" max="749" width="8.5703125" style="3" customWidth="1"/>
    <col min="750" max="750" width="9.5703125" style="3" customWidth="1"/>
    <col min="751" max="752" width="7.42578125" style="3" customWidth="1"/>
    <col min="753" max="754" width="8" style="3" customWidth="1"/>
    <col min="755" max="755" width="10.5703125" style="3" customWidth="1"/>
    <col min="756" max="759" width="8" style="3" customWidth="1"/>
    <col min="760" max="760" width="10" style="3" customWidth="1"/>
    <col min="761" max="761" width="8.7109375" style="3" customWidth="1"/>
    <col min="762" max="762" width="10" style="3" customWidth="1"/>
    <col min="763" max="763" width="8.28515625" style="3" customWidth="1"/>
    <col min="764" max="764" width="7" style="3" customWidth="1"/>
    <col min="765" max="765" width="8.28515625" style="3" customWidth="1"/>
    <col min="766" max="766" width="9.140625" style="3"/>
    <col min="767" max="767" width="11.5703125" style="3" bestFit="1" customWidth="1"/>
    <col min="768" max="995" width="9.140625" style="3"/>
    <col min="996" max="996" width="5.140625" style="3" customWidth="1"/>
    <col min="997" max="997" width="51.5703125" style="3" customWidth="1"/>
    <col min="998" max="998" width="6.140625" style="3" customWidth="1"/>
    <col min="999" max="999" width="6.85546875" style="3" customWidth="1"/>
    <col min="1000" max="1000" width="11.140625" style="3" customWidth="1"/>
    <col min="1001" max="1001" width="10.42578125" style="3" customWidth="1"/>
    <col min="1002" max="1002" width="8.140625" style="3" customWidth="1"/>
    <col min="1003" max="1004" width="9.85546875" style="3" customWidth="1"/>
    <col min="1005" max="1005" width="8.5703125" style="3" customWidth="1"/>
    <col min="1006" max="1006" width="9.5703125" style="3" customWidth="1"/>
    <col min="1007" max="1008" width="7.42578125" style="3" customWidth="1"/>
    <col min="1009" max="1010" width="8" style="3" customWidth="1"/>
    <col min="1011" max="1011" width="10.5703125" style="3" customWidth="1"/>
    <col min="1012" max="1015" width="8" style="3" customWidth="1"/>
    <col min="1016" max="1016" width="10" style="3" customWidth="1"/>
    <col min="1017" max="1017" width="8.7109375" style="3" customWidth="1"/>
    <col min="1018" max="1018" width="10" style="3" customWidth="1"/>
    <col min="1019" max="1019" width="8.28515625" style="3" customWidth="1"/>
    <col min="1020" max="1020" width="7" style="3" customWidth="1"/>
    <col min="1021" max="1021" width="8.28515625" style="3" customWidth="1"/>
    <col min="1022" max="1022" width="9.140625" style="3"/>
    <col min="1023" max="1023" width="11.5703125" style="3" bestFit="1" customWidth="1"/>
    <col min="1024" max="1251" width="9.140625" style="3"/>
    <col min="1252" max="1252" width="5.140625" style="3" customWidth="1"/>
    <col min="1253" max="1253" width="51.5703125" style="3" customWidth="1"/>
    <col min="1254" max="1254" width="6.140625" style="3" customWidth="1"/>
    <col min="1255" max="1255" width="6.85546875" style="3" customWidth="1"/>
    <col min="1256" max="1256" width="11.140625" style="3" customWidth="1"/>
    <col min="1257" max="1257" width="10.42578125" style="3" customWidth="1"/>
    <col min="1258" max="1258" width="8.140625" style="3" customWidth="1"/>
    <col min="1259" max="1260" width="9.85546875" style="3" customWidth="1"/>
    <col min="1261" max="1261" width="8.5703125" style="3" customWidth="1"/>
    <col min="1262" max="1262" width="9.5703125" style="3" customWidth="1"/>
    <col min="1263" max="1264" width="7.42578125" style="3" customWidth="1"/>
    <col min="1265" max="1266" width="8" style="3" customWidth="1"/>
    <col min="1267" max="1267" width="10.5703125" style="3" customWidth="1"/>
    <col min="1268" max="1271" width="8" style="3" customWidth="1"/>
    <col min="1272" max="1272" width="10" style="3" customWidth="1"/>
    <col min="1273" max="1273" width="8.7109375" style="3" customWidth="1"/>
    <col min="1274" max="1274" width="10" style="3" customWidth="1"/>
    <col min="1275" max="1275" width="8.28515625" style="3" customWidth="1"/>
    <col min="1276" max="1276" width="7" style="3" customWidth="1"/>
    <col min="1277" max="1277" width="8.28515625" style="3" customWidth="1"/>
    <col min="1278" max="1278" width="9.140625" style="3"/>
    <col min="1279" max="1279" width="11.5703125" style="3" bestFit="1" customWidth="1"/>
    <col min="1280" max="1507" width="9.140625" style="3"/>
    <col min="1508" max="1508" width="5.140625" style="3" customWidth="1"/>
    <col min="1509" max="1509" width="51.5703125" style="3" customWidth="1"/>
    <col min="1510" max="1510" width="6.140625" style="3" customWidth="1"/>
    <col min="1511" max="1511" width="6.85546875" style="3" customWidth="1"/>
    <col min="1512" max="1512" width="11.140625" style="3" customWidth="1"/>
    <col min="1513" max="1513" width="10.42578125" style="3" customWidth="1"/>
    <col min="1514" max="1514" width="8.140625" style="3" customWidth="1"/>
    <col min="1515" max="1516" width="9.85546875" style="3" customWidth="1"/>
    <col min="1517" max="1517" width="8.5703125" style="3" customWidth="1"/>
    <col min="1518" max="1518" width="9.5703125" style="3" customWidth="1"/>
    <col min="1519" max="1520" width="7.42578125" style="3" customWidth="1"/>
    <col min="1521" max="1522" width="8" style="3" customWidth="1"/>
    <col min="1523" max="1523" width="10.5703125" style="3" customWidth="1"/>
    <col min="1524" max="1527" width="8" style="3" customWidth="1"/>
    <col min="1528" max="1528" width="10" style="3" customWidth="1"/>
    <col min="1529" max="1529" width="8.7109375" style="3" customWidth="1"/>
    <col min="1530" max="1530" width="10" style="3" customWidth="1"/>
    <col min="1531" max="1531" width="8.28515625" style="3" customWidth="1"/>
    <col min="1532" max="1532" width="7" style="3" customWidth="1"/>
    <col min="1533" max="1533" width="8.28515625" style="3" customWidth="1"/>
    <col min="1534" max="1534" width="9.140625" style="3"/>
    <col min="1535" max="1535" width="11.5703125" style="3" bestFit="1" customWidth="1"/>
    <col min="1536" max="1763" width="9.140625" style="3"/>
    <col min="1764" max="1764" width="5.140625" style="3" customWidth="1"/>
    <col min="1765" max="1765" width="51.5703125" style="3" customWidth="1"/>
    <col min="1766" max="1766" width="6.140625" style="3" customWidth="1"/>
    <col min="1767" max="1767" width="6.85546875" style="3" customWidth="1"/>
    <col min="1768" max="1768" width="11.140625" style="3" customWidth="1"/>
    <col min="1769" max="1769" width="10.42578125" style="3" customWidth="1"/>
    <col min="1770" max="1770" width="8.140625" style="3" customWidth="1"/>
    <col min="1771" max="1772" width="9.85546875" style="3" customWidth="1"/>
    <col min="1773" max="1773" width="8.5703125" style="3" customWidth="1"/>
    <col min="1774" max="1774" width="9.5703125" style="3" customWidth="1"/>
    <col min="1775" max="1776" width="7.42578125" style="3" customWidth="1"/>
    <col min="1777" max="1778" width="8" style="3" customWidth="1"/>
    <col min="1779" max="1779" width="10.5703125" style="3" customWidth="1"/>
    <col min="1780" max="1783" width="8" style="3" customWidth="1"/>
    <col min="1784" max="1784" width="10" style="3" customWidth="1"/>
    <col min="1785" max="1785" width="8.7109375" style="3" customWidth="1"/>
    <col min="1786" max="1786" width="10" style="3" customWidth="1"/>
    <col min="1787" max="1787" width="8.28515625" style="3" customWidth="1"/>
    <col min="1788" max="1788" width="7" style="3" customWidth="1"/>
    <col min="1789" max="1789" width="8.28515625" style="3" customWidth="1"/>
    <col min="1790" max="1790" width="9.140625" style="3"/>
    <col min="1791" max="1791" width="11.5703125" style="3" bestFit="1" customWidth="1"/>
    <col min="1792" max="2019" width="9.140625" style="3"/>
    <col min="2020" max="2020" width="5.140625" style="3" customWidth="1"/>
    <col min="2021" max="2021" width="51.5703125" style="3" customWidth="1"/>
    <col min="2022" max="2022" width="6.140625" style="3" customWidth="1"/>
    <col min="2023" max="2023" width="6.85546875" style="3" customWidth="1"/>
    <col min="2024" max="2024" width="11.140625" style="3" customWidth="1"/>
    <col min="2025" max="2025" width="10.42578125" style="3" customWidth="1"/>
    <col min="2026" max="2026" width="8.140625" style="3" customWidth="1"/>
    <col min="2027" max="2028" width="9.85546875" style="3" customWidth="1"/>
    <col min="2029" max="2029" width="8.5703125" style="3" customWidth="1"/>
    <col min="2030" max="2030" width="9.5703125" style="3" customWidth="1"/>
    <col min="2031" max="2032" width="7.42578125" style="3" customWidth="1"/>
    <col min="2033" max="2034" width="8" style="3" customWidth="1"/>
    <col min="2035" max="2035" width="10.5703125" style="3" customWidth="1"/>
    <col min="2036" max="2039" width="8" style="3" customWidth="1"/>
    <col min="2040" max="2040" width="10" style="3" customWidth="1"/>
    <col min="2041" max="2041" width="8.7109375" style="3" customWidth="1"/>
    <col min="2042" max="2042" width="10" style="3" customWidth="1"/>
    <col min="2043" max="2043" width="8.28515625" style="3" customWidth="1"/>
    <col min="2044" max="2044" width="7" style="3" customWidth="1"/>
    <col min="2045" max="2045" width="8.28515625" style="3" customWidth="1"/>
    <col min="2046" max="2046" width="9.140625" style="3"/>
    <col min="2047" max="2047" width="11.5703125" style="3" bestFit="1" customWidth="1"/>
    <col min="2048" max="2275" width="9.140625" style="3"/>
    <col min="2276" max="2276" width="5.140625" style="3" customWidth="1"/>
    <col min="2277" max="2277" width="51.5703125" style="3" customWidth="1"/>
    <col min="2278" max="2278" width="6.140625" style="3" customWidth="1"/>
    <col min="2279" max="2279" width="6.85546875" style="3" customWidth="1"/>
    <col min="2280" max="2280" width="11.140625" style="3" customWidth="1"/>
    <col min="2281" max="2281" width="10.42578125" style="3" customWidth="1"/>
    <col min="2282" max="2282" width="8.140625" style="3" customWidth="1"/>
    <col min="2283" max="2284" width="9.85546875" style="3" customWidth="1"/>
    <col min="2285" max="2285" width="8.5703125" style="3" customWidth="1"/>
    <col min="2286" max="2286" width="9.5703125" style="3" customWidth="1"/>
    <col min="2287" max="2288" width="7.42578125" style="3" customWidth="1"/>
    <col min="2289" max="2290" width="8" style="3" customWidth="1"/>
    <col min="2291" max="2291" width="10.5703125" style="3" customWidth="1"/>
    <col min="2292" max="2295" width="8" style="3" customWidth="1"/>
    <col min="2296" max="2296" width="10" style="3" customWidth="1"/>
    <col min="2297" max="2297" width="8.7109375" style="3" customWidth="1"/>
    <col min="2298" max="2298" width="10" style="3" customWidth="1"/>
    <col min="2299" max="2299" width="8.28515625" style="3" customWidth="1"/>
    <col min="2300" max="2300" width="7" style="3" customWidth="1"/>
    <col min="2301" max="2301" width="8.28515625" style="3" customWidth="1"/>
    <col min="2302" max="2302" width="9.140625" style="3"/>
    <col min="2303" max="2303" width="11.5703125" style="3" bestFit="1" customWidth="1"/>
    <col min="2304" max="2531" width="9.140625" style="3"/>
    <col min="2532" max="2532" width="5.140625" style="3" customWidth="1"/>
    <col min="2533" max="2533" width="51.5703125" style="3" customWidth="1"/>
    <col min="2534" max="2534" width="6.140625" style="3" customWidth="1"/>
    <col min="2535" max="2535" width="6.85546875" style="3" customWidth="1"/>
    <col min="2536" max="2536" width="11.140625" style="3" customWidth="1"/>
    <col min="2537" max="2537" width="10.42578125" style="3" customWidth="1"/>
    <col min="2538" max="2538" width="8.140625" style="3" customWidth="1"/>
    <col min="2539" max="2540" width="9.85546875" style="3" customWidth="1"/>
    <col min="2541" max="2541" width="8.5703125" style="3" customWidth="1"/>
    <col min="2542" max="2542" width="9.5703125" style="3" customWidth="1"/>
    <col min="2543" max="2544" width="7.42578125" style="3" customWidth="1"/>
    <col min="2545" max="2546" width="8" style="3" customWidth="1"/>
    <col min="2547" max="2547" width="10.5703125" style="3" customWidth="1"/>
    <col min="2548" max="2551" width="8" style="3" customWidth="1"/>
    <col min="2552" max="2552" width="10" style="3" customWidth="1"/>
    <col min="2553" max="2553" width="8.7109375" style="3" customWidth="1"/>
    <col min="2554" max="2554" width="10" style="3" customWidth="1"/>
    <col min="2555" max="2555" width="8.28515625" style="3" customWidth="1"/>
    <col min="2556" max="2556" width="7" style="3" customWidth="1"/>
    <col min="2557" max="2557" width="8.28515625" style="3" customWidth="1"/>
    <col min="2558" max="2558" width="9.140625" style="3"/>
    <col min="2559" max="2559" width="11.5703125" style="3" bestFit="1" customWidth="1"/>
    <col min="2560" max="2787" width="9.140625" style="3"/>
    <col min="2788" max="2788" width="5.140625" style="3" customWidth="1"/>
    <col min="2789" max="2789" width="51.5703125" style="3" customWidth="1"/>
    <col min="2790" max="2790" width="6.140625" style="3" customWidth="1"/>
    <col min="2791" max="2791" width="6.85546875" style="3" customWidth="1"/>
    <col min="2792" max="2792" width="11.140625" style="3" customWidth="1"/>
    <col min="2793" max="2793" width="10.42578125" style="3" customWidth="1"/>
    <col min="2794" max="2794" width="8.140625" style="3" customWidth="1"/>
    <col min="2795" max="2796" width="9.85546875" style="3" customWidth="1"/>
    <col min="2797" max="2797" width="8.5703125" style="3" customWidth="1"/>
    <col min="2798" max="2798" width="9.5703125" style="3" customWidth="1"/>
    <col min="2799" max="2800" width="7.42578125" style="3" customWidth="1"/>
    <col min="2801" max="2802" width="8" style="3" customWidth="1"/>
    <col min="2803" max="2803" width="10.5703125" style="3" customWidth="1"/>
    <col min="2804" max="2807" width="8" style="3" customWidth="1"/>
    <col min="2808" max="2808" width="10" style="3" customWidth="1"/>
    <col min="2809" max="2809" width="8.7109375" style="3" customWidth="1"/>
    <col min="2810" max="2810" width="10" style="3" customWidth="1"/>
    <col min="2811" max="2811" width="8.28515625" style="3" customWidth="1"/>
    <col min="2812" max="2812" width="7" style="3" customWidth="1"/>
    <col min="2813" max="2813" width="8.28515625" style="3" customWidth="1"/>
    <col min="2814" max="2814" width="9.140625" style="3"/>
    <col min="2815" max="2815" width="11.5703125" style="3" bestFit="1" customWidth="1"/>
    <col min="2816" max="3043" width="9.140625" style="3"/>
    <col min="3044" max="3044" width="5.140625" style="3" customWidth="1"/>
    <col min="3045" max="3045" width="51.5703125" style="3" customWidth="1"/>
    <col min="3046" max="3046" width="6.140625" style="3" customWidth="1"/>
    <col min="3047" max="3047" width="6.85546875" style="3" customWidth="1"/>
    <col min="3048" max="3048" width="11.140625" style="3" customWidth="1"/>
    <col min="3049" max="3049" width="10.42578125" style="3" customWidth="1"/>
    <col min="3050" max="3050" width="8.140625" style="3" customWidth="1"/>
    <col min="3051" max="3052" width="9.85546875" style="3" customWidth="1"/>
    <col min="3053" max="3053" width="8.5703125" style="3" customWidth="1"/>
    <col min="3054" max="3054" width="9.5703125" style="3" customWidth="1"/>
    <col min="3055" max="3056" width="7.42578125" style="3" customWidth="1"/>
    <col min="3057" max="3058" width="8" style="3" customWidth="1"/>
    <col min="3059" max="3059" width="10.5703125" style="3" customWidth="1"/>
    <col min="3060" max="3063" width="8" style="3" customWidth="1"/>
    <col min="3064" max="3064" width="10" style="3" customWidth="1"/>
    <col min="3065" max="3065" width="8.7109375" style="3" customWidth="1"/>
    <col min="3066" max="3066" width="10" style="3" customWidth="1"/>
    <col min="3067" max="3067" width="8.28515625" style="3" customWidth="1"/>
    <col min="3068" max="3068" width="7" style="3" customWidth="1"/>
    <col min="3069" max="3069" width="8.28515625" style="3" customWidth="1"/>
    <col min="3070" max="3070" width="9.140625" style="3"/>
    <col min="3071" max="3071" width="11.5703125" style="3" bestFit="1" customWidth="1"/>
    <col min="3072" max="3299" width="9.140625" style="3"/>
    <col min="3300" max="3300" width="5.140625" style="3" customWidth="1"/>
    <col min="3301" max="3301" width="51.5703125" style="3" customWidth="1"/>
    <col min="3302" max="3302" width="6.140625" style="3" customWidth="1"/>
    <col min="3303" max="3303" width="6.85546875" style="3" customWidth="1"/>
    <col min="3304" max="3304" width="11.140625" style="3" customWidth="1"/>
    <col min="3305" max="3305" width="10.42578125" style="3" customWidth="1"/>
    <col min="3306" max="3306" width="8.140625" style="3" customWidth="1"/>
    <col min="3307" max="3308" width="9.85546875" style="3" customWidth="1"/>
    <col min="3309" max="3309" width="8.5703125" style="3" customWidth="1"/>
    <col min="3310" max="3310" width="9.5703125" style="3" customWidth="1"/>
    <col min="3311" max="3312" width="7.42578125" style="3" customWidth="1"/>
    <col min="3313" max="3314" width="8" style="3" customWidth="1"/>
    <col min="3315" max="3315" width="10.5703125" style="3" customWidth="1"/>
    <col min="3316" max="3319" width="8" style="3" customWidth="1"/>
    <col min="3320" max="3320" width="10" style="3" customWidth="1"/>
    <col min="3321" max="3321" width="8.7109375" style="3" customWidth="1"/>
    <col min="3322" max="3322" width="10" style="3" customWidth="1"/>
    <col min="3323" max="3323" width="8.28515625" style="3" customWidth="1"/>
    <col min="3324" max="3324" width="7" style="3" customWidth="1"/>
    <col min="3325" max="3325" width="8.28515625" style="3" customWidth="1"/>
    <col min="3326" max="3326" width="9.140625" style="3"/>
    <col min="3327" max="3327" width="11.5703125" style="3" bestFit="1" customWidth="1"/>
    <col min="3328" max="3555" width="9.140625" style="3"/>
    <col min="3556" max="3556" width="5.140625" style="3" customWidth="1"/>
    <col min="3557" max="3557" width="51.5703125" style="3" customWidth="1"/>
    <col min="3558" max="3558" width="6.140625" style="3" customWidth="1"/>
    <col min="3559" max="3559" width="6.85546875" style="3" customWidth="1"/>
    <col min="3560" max="3560" width="11.140625" style="3" customWidth="1"/>
    <col min="3561" max="3561" width="10.42578125" style="3" customWidth="1"/>
    <col min="3562" max="3562" width="8.140625" style="3" customWidth="1"/>
    <col min="3563" max="3564" width="9.85546875" style="3" customWidth="1"/>
    <col min="3565" max="3565" width="8.5703125" style="3" customWidth="1"/>
    <col min="3566" max="3566" width="9.5703125" style="3" customWidth="1"/>
    <col min="3567" max="3568" width="7.42578125" style="3" customWidth="1"/>
    <col min="3569" max="3570" width="8" style="3" customWidth="1"/>
    <col min="3571" max="3571" width="10.5703125" style="3" customWidth="1"/>
    <col min="3572" max="3575" width="8" style="3" customWidth="1"/>
    <col min="3576" max="3576" width="10" style="3" customWidth="1"/>
    <col min="3577" max="3577" width="8.7109375" style="3" customWidth="1"/>
    <col min="3578" max="3578" width="10" style="3" customWidth="1"/>
    <col min="3579" max="3579" width="8.28515625" style="3" customWidth="1"/>
    <col min="3580" max="3580" width="7" style="3" customWidth="1"/>
    <col min="3581" max="3581" width="8.28515625" style="3" customWidth="1"/>
    <col min="3582" max="3582" width="9.140625" style="3"/>
    <col min="3583" max="3583" width="11.5703125" style="3" bestFit="1" customWidth="1"/>
    <col min="3584" max="3811" width="9.140625" style="3"/>
    <col min="3812" max="3812" width="5.140625" style="3" customWidth="1"/>
    <col min="3813" max="3813" width="51.5703125" style="3" customWidth="1"/>
    <col min="3814" max="3814" width="6.140625" style="3" customWidth="1"/>
    <col min="3815" max="3815" width="6.85546875" style="3" customWidth="1"/>
    <col min="3816" max="3816" width="11.140625" style="3" customWidth="1"/>
    <col min="3817" max="3817" width="10.42578125" style="3" customWidth="1"/>
    <col min="3818" max="3818" width="8.140625" style="3" customWidth="1"/>
    <col min="3819" max="3820" width="9.85546875" style="3" customWidth="1"/>
    <col min="3821" max="3821" width="8.5703125" style="3" customWidth="1"/>
    <col min="3822" max="3822" width="9.5703125" style="3" customWidth="1"/>
    <col min="3823" max="3824" width="7.42578125" style="3" customWidth="1"/>
    <col min="3825" max="3826" width="8" style="3" customWidth="1"/>
    <col min="3827" max="3827" width="10.5703125" style="3" customWidth="1"/>
    <col min="3828" max="3831" width="8" style="3" customWidth="1"/>
    <col min="3832" max="3832" width="10" style="3" customWidth="1"/>
    <col min="3833" max="3833" width="8.7109375" style="3" customWidth="1"/>
    <col min="3834" max="3834" width="10" style="3" customWidth="1"/>
    <col min="3835" max="3835" width="8.28515625" style="3" customWidth="1"/>
    <col min="3836" max="3836" width="7" style="3" customWidth="1"/>
    <col min="3837" max="3837" width="8.28515625" style="3" customWidth="1"/>
    <col min="3838" max="3838" width="9.140625" style="3"/>
    <col min="3839" max="3839" width="11.5703125" style="3" bestFit="1" customWidth="1"/>
    <col min="3840" max="4067" width="9.140625" style="3"/>
    <col min="4068" max="4068" width="5.140625" style="3" customWidth="1"/>
    <col min="4069" max="4069" width="51.5703125" style="3" customWidth="1"/>
    <col min="4070" max="4070" width="6.140625" style="3" customWidth="1"/>
    <col min="4071" max="4071" width="6.85546875" style="3" customWidth="1"/>
    <col min="4072" max="4072" width="11.140625" style="3" customWidth="1"/>
    <col min="4073" max="4073" width="10.42578125" style="3" customWidth="1"/>
    <col min="4074" max="4074" width="8.140625" style="3" customWidth="1"/>
    <col min="4075" max="4076" width="9.85546875" style="3" customWidth="1"/>
    <col min="4077" max="4077" width="8.5703125" style="3" customWidth="1"/>
    <col min="4078" max="4078" width="9.5703125" style="3" customWidth="1"/>
    <col min="4079" max="4080" width="7.42578125" style="3" customWidth="1"/>
    <col min="4081" max="4082" width="8" style="3" customWidth="1"/>
    <col min="4083" max="4083" width="10.5703125" style="3" customWidth="1"/>
    <col min="4084" max="4087" width="8" style="3" customWidth="1"/>
    <col min="4088" max="4088" width="10" style="3" customWidth="1"/>
    <col min="4089" max="4089" width="8.7109375" style="3" customWidth="1"/>
    <col min="4090" max="4090" width="10" style="3" customWidth="1"/>
    <col min="4091" max="4091" width="8.28515625" style="3" customWidth="1"/>
    <col min="4092" max="4092" width="7" style="3" customWidth="1"/>
    <col min="4093" max="4093" width="8.28515625" style="3" customWidth="1"/>
    <col min="4094" max="4094" width="9.140625" style="3"/>
    <col min="4095" max="4095" width="11.5703125" style="3" bestFit="1" customWidth="1"/>
    <col min="4096" max="4323" width="9.140625" style="3"/>
    <col min="4324" max="4324" width="5.140625" style="3" customWidth="1"/>
    <col min="4325" max="4325" width="51.5703125" style="3" customWidth="1"/>
    <col min="4326" max="4326" width="6.140625" style="3" customWidth="1"/>
    <col min="4327" max="4327" width="6.85546875" style="3" customWidth="1"/>
    <col min="4328" max="4328" width="11.140625" style="3" customWidth="1"/>
    <col min="4329" max="4329" width="10.42578125" style="3" customWidth="1"/>
    <col min="4330" max="4330" width="8.140625" style="3" customWidth="1"/>
    <col min="4331" max="4332" width="9.85546875" style="3" customWidth="1"/>
    <col min="4333" max="4333" width="8.5703125" style="3" customWidth="1"/>
    <col min="4334" max="4334" width="9.5703125" style="3" customWidth="1"/>
    <col min="4335" max="4336" width="7.42578125" style="3" customWidth="1"/>
    <col min="4337" max="4338" width="8" style="3" customWidth="1"/>
    <col min="4339" max="4339" width="10.5703125" style="3" customWidth="1"/>
    <col min="4340" max="4343" width="8" style="3" customWidth="1"/>
    <col min="4344" max="4344" width="10" style="3" customWidth="1"/>
    <col min="4345" max="4345" width="8.7109375" style="3" customWidth="1"/>
    <col min="4346" max="4346" width="10" style="3" customWidth="1"/>
    <col min="4347" max="4347" width="8.28515625" style="3" customWidth="1"/>
    <col min="4348" max="4348" width="7" style="3" customWidth="1"/>
    <col min="4349" max="4349" width="8.28515625" style="3" customWidth="1"/>
    <col min="4350" max="4350" width="9.140625" style="3"/>
    <col min="4351" max="4351" width="11.5703125" style="3" bestFit="1" customWidth="1"/>
    <col min="4352" max="4579" width="9.140625" style="3"/>
    <col min="4580" max="4580" width="5.140625" style="3" customWidth="1"/>
    <col min="4581" max="4581" width="51.5703125" style="3" customWidth="1"/>
    <col min="4582" max="4582" width="6.140625" style="3" customWidth="1"/>
    <col min="4583" max="4583" width="6.85546875" style="3" customWidth="1"/>
    <col min="4584" max="4584" width="11.140625" style="3" customWidth="1"/>
    <col min="4585" max="4585" width="10.42578125" style="3" customWidth="1"/>
    <col min="4586" max="4586" width="8.140625" style="3" customWidth="1"/>
    <col min="4587" max="4588" width="9.85546875" style="3" customWidth="1"/>
    <col min="4589" max="4589" width="8.5703125" style="3" customWidth="1"/>
    <col min="4590" max="4590" width="9.5703125" style="3" customWidth="1"/>
    <col min="4591" max="4592" width="7.42578125" style="3" customWidth="1"/>
    <col min="4593" max="4594" width="8" style="3" customWidth="1"/>
    <col min="4595" max="4595" width="10.5703125" style="3" customWidth="1"/>
    <col min="4596" max="4599" width="8" style="3" customWidth="1"/>
    <col min="4600" max="4600" width="10" style="3" customWidth="1"/>
    <col min="4601" max="4601" width="8.7109375" style="3" customWidth="1"/>
    <col min="4602" max="4602" width="10" style="3" customWidth="1"/>
    <col min="4603" max="4603" width="8.28515625" style="3" customWidth="1"/>
    <col min="4604" max="4604" width="7" style="3" customWidth="1"/>
    <col min="4605" max="4605" width="8.28515625" style="3" customWidth="1"/>
    <col min="4606" max="4606" width="9.140625" style="3"/>
    <col min="4607" max="4607" width="11.5703125" style="3" bestFit="1" customWidth="1"/>
    <col min="4608" max="4835" width="9.140625" style="3"/>
    <col min="4836" max="4836" width="5.140625" style="3" customWidth="1"/>
    <col min="4837" max="4837" width="51.5703125" style="3" customWidth="1"/>
    <col min="4838" max="4838" width="6.140625" style="3" customWidth="1"/>
    <col min="4839" max="4839" width="6.85546875" style="3" customWidth="1"/>
    <col min="4840" max="4840" width="11.140625" style="3" customWidth="1"/>
    <col min="4841" max="4841" width="10.42578125" style="3" customWidth="1"/>
    <col min="4842" max="4842" width="8.140625" style="3" customWidth="1"/>
    <col min="4843" max="4844" width="9.85546875" style="3" customWidth="1"/>
    <col min="4845" max="4845" width="8.5703125" style="3" customWidth="1"/>
    <col min="4846" max="4846" width="9.5703125" style="3" customWidth="1"/>
    <col min="4847" max="4848" width="7.42578125" style="3" customWidth="1"/>
    <col min="4849" max="4850" width="8" style="3" customWidth="1"/>
    <col min="4851" max="4851" width="10.5703125" style="3" customWidth="1"/>
    <col min="4852" max="4855" width="8" style="3" customWidth="1"/>
    <col min="4856" max="4856" width="10" style="3" customWidth="1"/>
    <col min="4857" max="4857" width="8.7109375" style="3" customWidth="1"/>
    <col min="4858" max="4858" width="10" style="3" customWidth="1"/>
    <col min="4859" max="4859" width="8.28515625" style="3" customWidth="1"/>
    <col min="4860" max="4860" width="7" style="3" customWidth="1"/>
    <col min="4861" max="4861" width="8.28515625" style="3" customWidth="1"/>
    <col min="4862" max="4862" width="9.140625" style="3"/>
    <col min="4863" max="4863" width="11.5703125" style="3" bestFit="1" customWidth="1"/>
    <col min="4864" max="5091" width="9.140625" style="3"/>
    <col min="5092" max="5092" width="5.140625" style="3" customWidth="1"/>
    <col min="5093" max="5093" width="51.5703125" style="3" customWidth="1"/>
    <col min="5094" max="5094" width="6.140625" style="3" customWidth="1"/>
    <col min="5095" max="5095" width="6.85546875" style="3" customWidth="1"/>
    <col min="5096" max="5096" width="11.140625" style="3" customWidth="1"/>
    <col min="5097" max="5097" width="10.42578125" style="3" customWidth="1"/>
    <col min="5098" max="5098" width="8.140625" style="3" customWidth="1"/>
    <col min="5099" max="5100" width="9.85546875" style="3" customWidth="1"/>
    <col min="5101" max="5101" width="8.5703125" style="3" customWidth="1"/>
    <col min="5102" max="5102" width="9.5703125" style="3" customWidth="1"/>
    <col min="5103" max="5104" width="7.42578125" style="3" customWidth="1"/>
    <col min="5105" max="5106" width="8" style="3" customWidth="1"/>
    <col min="5107" max="5107" width="10.5703125" style="3" customWidth="1"/>
    <col min="5108" max="5111" width="8" style="3" customWidth="1"/>
    <col min="5112" max="5112" width="10" style="3" customWidth="1"/>
    <col min="5113" max="5113" width="8.7109375" style="3" customWidth="1"/>
    <col min="5114" max="5114" width="10" style="3" customWidth="1"/>
    <col min="5115" max="5115" width="8.28515625" style="3" customWidth="1"/>
    <col min="5116" max="5116" width="7" style="3" customWidth="1"/>
    <col min="5117" max="5117" width="8.28515625" style="3" customWidth="1"/>
    <col min="5118" max="5118" width="9.140625" style="3"/>
    <col min="5119" max="5119" width="11.5703125" style="3" bestFit="1" customWidth="1"/>
    <col min="5120" max="5347" width="9.140625" style="3"/>
    <col min="5348" max="5348" width="5.140625" style="3" customWidth="1"/>
    <col min="5349" max="5349" width="51.5703125" style="3" customWidth="1"/>
    <col min="5350" max="5350" width="6.140625" style="3" customWidth="1"/>
    <col min="5351" max="5351" width="6.85546875" style="3" customWidth="1"/>
    <col min="5352" max="5352" width="11.140625" style="3" customWidth="1"/>
    <col min="5353" max="5353" width="10.42578125" style="3" customWidth="1"/>
    <col min="5354" max="5354" width="8.140625" style="3" customWidth="1"/>
    <col min="5355" max="5356" width="9.85546875" style="3" customWidth="1"/>
    <col min="5357" max="5357" width="8.5703125" style="3" customWidth="1"/>
    <col min="5358" max="5358" width="9.5703125" style="3" customWidth="1"/>
    <col min="5359" max="5360" width="7.42578125" style="3" customWidth="1"/>
    <col min="5361" max="5362" width="8" style="3" customWidth="1"/>
    <col min="5363" max="5363" width="10.5703125" style="3" customWidth="1"/>
    <col min="5364" max="5367" width="8" style="3" customWidth="1"/>
    <col min="5368" max="5368" width="10" style="3" customWidth="1"/>
    <col min="5369" max="5369" width="8.7109375" style="3" customWidth="1"/>
    <col min="5370" max="5370" width="10" style="3" customWidth="1"/>
    <col min="5371" max="5371" width="8.28515625" style="3" customWidth="1"/>
    <col min="5372" max="5372" width="7" style="3" customWidth="1"/>
    <col min="5373" max="5373" width="8.28515625" style="3" customWidth="1"/>
    <col min="5374" max="5374" width="9.140625" style="3"/>
    <col min="5375" max="5375" width="11.5703125" style="3" bestFit="1" customWidth="1"/>
    <col min="5376" max="5603" width="9.140625" style="3"/>
    <col min="5604" max="5604" width="5.140625" style="3" customWidth="1"/>
    <col min="5605" max="5605" width="51.5703125" style="3" customWidth="1"/>
    <col min="5606" max="5606" width="6.140625" style="3" customWidth="1"/>
    <col min="5607" max="5607" width="6.85546875" style="3" customWidth="1"/>
    <col min="5608" max="5608" width="11.140625" style="3" customWidth="1"/>
    <col min="5609" max="5609" width="10.42578125" style="3" customWidth="1"/>
    <col min="5610" max="5610" width="8.140625" style="3" customWidth="1"/>
    <col min="5611" max="5612" width="9.85546875" style="3" customWidth="1"/>
    <col min="5613" max="5613" width="8.5703125" style="3" customWidth="1"/>
    <col min="5614" max="5614" width="9.5703125" style="3" customWidth="1"/>
    <col min="5615" max="5616" width="7.42578125" style="3" customWidth="1"/>
    <col min="5617" max="5618" width="8" style="3" customWidth="1"/>
    <col min="5619" max="5619" width="10.5703125" style="3" customWidth="1"/>
    <col min="5620" max="5623" width="8" style="3" customWidth="1"/>
    <col min="5624" max="5624" width="10" style="3" customWidth="1"/>
    <col min="5625" max="5625" width="8.7109375" style="3" customWidth="1"/>
    <col min="5626" max="5626" width="10" style="3" customWidth="1"/>
    <col min="5627" max="5627" width="8.28515625" style="3" customWidth="1"/>
    <col min="5628" max="5628" width="7" style="3" customWidth="1"/>
    <col min="5629" max="5629" width="8.28515625" style="3" customWidth="1"/>
    <col min="5630" max="5630" width="9.140625" style="3"/>
    <col min="5631" max="5631" width="11.5703125" style="3" bestFit="1" customWidth="1"/>
    <col min="5632" max="5859" width="9.140625" style="3"/>
    <col min="5860" max="5860" width="5.140625" style="3" customWidth="1"/>
    <col min="5861" max="5861" width="51.5703125" style="3" customWidth="1"/>
    <col min="5862" max="5862" width="6.140625" style="3" customWidth="1"/>
    <col min="5863" max="5863" width="6.85546875" style="3" customWidth="1"/>
    <col min="5864" max="5864" width="11.140625" style="3" customWidth="1"/>
    <col min="5865" max="5865" width="10.42578125" style="3" customWidth="1"/>
    <col min="5866" max="5866" width="8.140625" style="3" customWidth="1"/>
    <col min="5867" max="5868" width="9.85546875" style="3" customWidth="1"/>
    <col min="5869" max="5869" width="8.5703125" style="3" customWidth="1"/>
    <col min="5870" max="5870" width="9.5703125" style="3" customWidth="1"/>
    <col min="5871" max="5872" width="7.42578125" style="3" customWidth="1"/>
    <col min="5873" max="5874" width="8" style="3" customWidth="1"/>
    <col min="5875" max="5875" width="10.5703125" style="3" customWidth="1"/>
    <col min="5876" max="5879" width="8" style="3" customWidth="1"/>
    <col min="5880" max="5880" width="10" style="3" customWidth="1"/>
    <col min="5881" max="5881" width="8.7109375" style="3" customWidth="1"/>
    <col min="5882" max="5882" width="10" style="3" customWidth="1"/>
    <col min="5883" max="5883" width="8.28515625" style="3" customWidth="1"/>
    <col min="5884" max="5884" width="7" style="3" customWidth="1"/>
    <col min="5885" max="5885" width="8.28515625" style="3" customWidth="1"/>
    <col min="5886" max="5886" width="9.140625" style="3"/>
    <col min="5887" max="5887" width="11.5703125" style="3" bestFit="1" customWidth="1"/>
    <col min="5888" max="6115" width="9.140625" style="3"/>
    <col min="6116" max="6116" width="5.140625" style="3" customWidth="1"/>
    <col min="6117" max="6117" width="51.5703125" style="3" customWidth="1"/>
    <col min="6118" max="6118" width="6.140625" style="3" customWidth="1"/>
    <col min="6119" max="6119" width="6.85546875" style="3" customWidth="1"/>
    <col min="6120" max="6120" width="11.140625" style="3" customWidth="1"/>
    <col min="6121" max="6121" width="10.42578125" style="3" customWidth="1"/>
    <col min="6122" max="6122" width="8.140625" style="3" customWidth="1"/>
    <col min="6123" max="6124" width="9.85546875" style="3" customWidth="1"/>
    <col min="6125" max="6125" width="8.5703125" style="3" customWidth="1"/>
    <col min="6126" max="6126" width="9.5703125" style="3" customWidth="1"/>
    <col min="6127" max="6128" width="7.42578125" style="3" customWidth="1"/>
    <col min="6129" max="6130" width="8" style="3" customWidth="1"/>
    <col min="6131" max="6131" width="10.5703125" style="3" customWidth="1"/>
    <col min="6132" max="6135" width="8" style="3" customWidth="1"/>
    <col min="6136" max="6136" width="10" style="3" customWidth="1"/>
    <col min="6137" max="6137" width="8.7109375" style="3" customWidth="1"/>
    <col min="6138" max="6138" width="10" style="3" customWidth="1"/>
    <col min="6139" max="6139" width="8.28515625" style="3" customWidth="1"/>
    <col min="6140" max="6140" width="7" style="3" customWidth="1"/>
    <col min="6141" max="6141" width="8.28515625" style="3" customWidth="1"/>
    <col min="6142" max="6142" width="9.140625" style="3"/>
    <col min="6143" max="6143" width="11.5703125" style="3" bestFit="1" customWidth="1"/>
    <col min="6144" max="6371" width="9.140625" style="3"/>
    <col min="6372" max="6372" width="5.140625" style="3" customWidth="1"/>
    <col min="6373" max="6373" width="51.5703125" style="3" customWidth="1"/>
    <col min="6374" max="6374" width="6.140625" style="3" customWidth="1"/>
    <col min="6375" max="6375" width="6.85546875" style="3" customWidth="1"/>
    <col min="6376" max="6376" width="11.140625" style="3" customWidth="1"/>
    <col min="6377" max="6377" width="10.42578125" style="3" customWidth="1"/>
    <col min="6378" max="6378" width="8.140625" style="3" customWidth="1"/>
    <col min="6379" max="6380" width="9.85546875" style="3" customWidth="1"/>
    <col min="6381" max="6381" width="8.5703125" style="3" customWidth="1"/>
    <col min="6382" max="6382" width="9.5703125" style="3" customWidth="1"/>
    <col min="6383" max="6384" width="7.42578125" style="3" customWidth="1"/>
    <col min="6385" max="6386" width="8" style="3" customWidth="1"/>
    <col min="6387" max="6387" width="10.5703125" style="3" customWidth="1"/>
    <col min="6388" max="6391" width="8" style="3" customWidth="1"/>
    <col min="6392" max="6392" width="10" style="3" customWidth="1"/>
    <col min="6393" max="6393" width="8.7109375" style="3" customWidth="1"/>
    <col min="6394" max="6394" width="10" style="3" customWidth="1"/>
    <col min="6395" max="6395" width="8.28515625" style="3" customWidth="1"/>
    <col min="6396" max="6396" width="7" style="3" customWidth="1"/>
    <col min="6397" max="6397" width="8.28515625" style="3" customWidth="1"/>
    <col min="6398" max="6398" width="9.140625" style="3"/>
    <col min="6399" max="6399" width="11.5703125" style="3" bestFit="1" customWidth="1"/>
    <col min="6400" max="6627" width="9.140625" style="3"/>
    <col min="6628" max="6628" width="5.140625" style="3" customWidth="1"/>
    <col min="6629" max="6629" width="51.5703125" style="3" customWidth="1"/>
    <col min="6630" max="6630" width="6.140625" style="3" customWidth="1"/>
    <col min="6631" max="6631" width="6.85546875" style="3" customWidth="1"/>
    <col min="6632" max="6632" width="11.140625" style="3" customWidth="1"/>
    <col min="6633" max="6633" width="10.42578125" style="3" customWidth="1"/>
    <col min="6634" max="6634" width="8.140625" style="3" customWidth="1"/>
    <col min="6635" max="6636" width="9.85546875" style="3" customWidth="1"/>
    <col min="6637" max="6637" width="8.5703125" style="3" customWidth="1"/>
    <col min="6638" max="6638" width="9.5703125" style="3" customWidth="1"/>
    <col min="6639" max="6640" width="7.42578125" style="3" customWidth="1"/>
    <col min="6641" max="6642" width="8" style="3" customWidth="1"/>
    <col min="6643" max="6643" width="10.5703125" style="3" customWidth="1"/>
    <col min="6644" max="6647" width="8" style="3" customWidth="1"/>
    <col min="6648" max="6648" width="10" style="3" customWidth="1"/>
    <col min="6649" max="6649" width="8.7109375" style="3" customWidth="1"/>
    <col min="6650" max="6650" width="10" style="3" customWidth="1"/>
    <col min="6651" max="6651" width="8.28515625" style="3" customWidth="1"/>
    <col min="6652" max="6652" width="7" style="3" customWidth="1"/>
    <col min="6653" max="6653" width="8.28515625" style="3" customWidth="1"/>
    <col min="6654" max="6654" width="9.140625" style="3"/>
    <col min="6655" max="6655" width="11.5703125" style="3" bestFit="1" customWidth="1"/>
    <col min="6656" max="6883" width="9.140625" style="3"/>
    <col min="6884" max="6884" width="5.140625" style="3" customWidth="1"/>
    <col min="6885" max="6885" width="51.5703125" style="3" customWidth="1"/>
    <col min="6886" max="6886" width="6.140625" style="3" customWidth="1"/>
    <col min="6887" max="6887" width="6.85546875" style="3" customWidth="1"/>
    <col min="6888" max="6888" width="11.140625" style="3" customWidth="1"/>
    <col min="6889" max="6889" width="10.42578125" style="3" customWidth="1"/>
    <col min="6890" max="6890" width="8.140625" style="3" customWidth="1"/>
    <col min="6891" max="6892" width="9.85546875" style="3" customWidth="1"/>
    <col min="6893" max="6893" width="8.5703125" style="3" customWidth="1"/>
    <col min="6894" max="6894" width="9.5703125" style="3" customWidth="1"/>
    <col min="6895" max="6896" width="7.42578125" style="3" customWidth="1"/>
    <col min="6897" max="6898" width="8" style="3" customWidth="1"/>
    <col min="6899" max="6899" width="10.5703125" style="3" customWidth="1"/>
    <col min="6900" max="6903" width="8" style="3" customWidth="1"/>
    <col min="6904" max="6904" width="10" style="3" customWidth="1"/>
    <col min="6905" max="6905" width="8.7109375" style="3" customWidth="1"/>
    <col min="6906" max="6906" width="10" style="3" customWidth="1"/>
    <col min="6907" max="6907" width="8.28515625" style="3" customWidth="1"/>
    <col min="6908" max="6908" width="7" style="3" customWidth="1"/>
    <col min="6909" max="6909" width="8.28515625" style="3" customWidth="1"/>
    <col min="6910" max="6910" width="9.140625" style="3"/>
    <col min="6911" max="6911" width="11.5703125" style="3" bestFit="1" customWidth="1"/>
    <col min="6912" max="7139" width="9.140625" style="3"/>
    <col min="7140" max="7140" width="5.140625" style="3" customWidth="1"/>
    <col min="7141" max="7141" width="51.5703125" style="3" customWidth="1"/>
    <col min="7142" max="7142" width="6.140625" style="3" customWidth="1"/>
    <col min="7143" max="7143" width="6.85546875" style="3" customWidth="1"/>
    <col min="7144" max="7144" width="11.140625" style="3" customWidth="1"/>
    <col min="7145" max="7145" width="10.42578125" style="3" customWidth="1"/>
    <col min="7146" max="7146" width="8.140625" style="3" customWidth="1"/>
    <col min="7147" max="7148" width="9.85546875" style="3" customWidth="1"/>
    <col min="7149" max="7149" width="8.5703125" style="3" customWidth="1"/>
    <col min="7150" max="7150" width="9.5703125" style="3" customWidth="1"/>
    <col min="7151" max="7152" width="7.42578125" style="3" customWidth="1"/>
    <col min="7153" max="7154" width="8" style="3" customWidth="1"/>
    <col min="7155" max="7155" width="10.5703125" style="3" customWidth="1"/>
    <col min="7156" max="7159" width="8" style="3" customWidth="1"/>
    <col min="7160" max="7160" width="10" style="3" customWidth="1"/>
    <col min="7161" max="7161" width="8.7109375" style="3" customWidth="1"/>
    <col min="7162" max="7162" width="10" style="3" customWidth="1"/>
    <col min="7163" max="7163" width="8.28515625" style="3" customWidth="1"/>
    <col min="7164" max="7164" width="7" style="3" customWidth="1"/>
    <col min="7165" max="7165" width="8.28515625" style="3" customWidth="1"/>
    <col min="7166" max="7166" width="9.140625" style="3"/>
    <col min="7167" max="7167" width="11.5703125" style="3" bestFit="1" customWidth="1"/>
    <col min="7168" max="7395" width="9.140625" style="3"/>
    <col min="7396" max="7396" width="5.140625" style="3" customWidth="1"/>
    <col min="7397" max="7397" width="51.5703125" style="3" customWidth="1"/>
    <col min="7398" max="7398" width="6.140625" style="3" customWidth="1"/>
    <col min="7399" max="7399" width="6.85546875" style="3" customWidth="1"/>
    <col min="7400" max="7400" width="11.140625" style="3" customWidth="1"/>
    <col min="7401" max="7401" width="10.42578125" style="3" customWidth="1"/>
    <col min="7402" max="7402" width="8.140625" style="3" customWidth="1"/>
    <col min="7403" max="7404" width="9.85546875" style="3" customWidth="1"/>
    <col min="7405" max="7405" width="8.5703125" style="3" customWidth="1"/>
    <col min="7406" max="7406" width="9.5703125" style="3" customWidth="1"/>
    <col min="7407" max="7408" width="7.42578125" style="3" customWidth="1"/>
    <col min="7409" max="7410" width="8" style="3" customWidth="1"/>
    <col min="7411" max="7411" width="10.5703125" style="3" customWidth="1"/>
    <col min="7412" max="7415" width="8" style="3" customWidth="1"/>
    <col min="7416" max="7416" width="10" style="3" customWidth="1"/>
    <col min="7417" max="7417" width="8.7109375" style="3" customWidth="1"/>
    <col min="7418" max="7418" width="10" style="3" customWidth="1"/>
    <col min="7419" max="7419" width="8.28515625" style="3" customWidth="1"/>
    <col min="7420" max="7420" width="7" style="3" customWidth="1"/>
    <col min="7421" max="7421" width="8.28515625" style="3" customWidth="1"/>
    <col min="7422" max="7422" width="9.140625" style="3"/>
    <col min="7423" max="7423" width="11.5703125" style="3" bestFit="1" customWidth="1"/>
    <col min="7424" max="7651" width="9.140625" style="3"/>
    <col min="7652" max="7652" width="5.140625" style="3" customWidth="1"/>
    <col min="7653" max="7653" width="51.5703125" style="3" customWidth="1"/>
    <col min="7654" max="7654" width="6.140625" style="3" customWidth="1"/>
    <col min="7655" max="7655" width="6.85546875" style="3" customWidth="1"/>
    <col min="7656" max="7656" width="11.140625" style="3" customWidth="1"/>
    <col min="7657" max="7657" width="10.42578125" style="3" customWidth="1"/>
    <col min="7658" max="7658" width="8.140625" style="3" customWidth="1"/>
    <col min="7659" max="7660" width="9.85546875" style="3" customWidth="1"/>
    <col min="7661" max="7661" width="8.5703125" style="3" customWidth="1"/>
    <col min="7662" max="7662" width="9.5703125" style="3" customWidth="1"/>
    <col min="7663" max="7664" width="7.42578125" style="3" customWidth="1"/>
    <col min="7665" max="7666" width="8" style="3" customWidth="1"/>
    <col min="7667" max="7667" width="10.5703125" style="3" customWidth="1"/>
    <col min="7668" max="7671" width="8" style="3" customWidth="1"/>
    <col min="7672" max="7672" width="10" style="3" customWidth="1"/>
    <col min="7673" max="7673" width="8.7109375" style="3" customWidth="1"/>
    <col min="7674" max="7674" width="10" style="3" customWidth="1"/>
    <col min="7675" max="7675" width="8.28515625" style="3" customWidth="1"/>
    <col min="7676" max="7676" width="7" style="3" customWidth="1"/>
    <col min="7677" max="7677" width="8.28515625" style="3" customWidth="1"/>
    <col min="7678" max="7678" width="9.140625" style="3"/>
    <col min="7679" max="7679" width="11.5703125" style="3" bestFit="1" customWidth="1"/>
    <col min="7680" max="7907" width="9.140625" style="3"/>
    <col min="7908" max="7908" width="5.140625" style="3" customWidth="1"/>
    <col min="7909" max="7909" width="51.5703125" style="3" customWidth="1"/>
    <col min="7910" max="7910" width="6.140625" style="3" customWidth="1"/>
    <col min="7911" max="7911" width="6.85546875" style="3" customWidth="1"/>
    <col min="7912" max="7912" width="11.140625" style="3" customWidth="1"/>
    <col min="7913" max="7913" width="10.42578125" style="3" customWidth="1"/>
    <col min="7914" max="7914" width="8.140625" style="3" customWidth="1"/>
    <col min="7915" max="7916" width="9.85546875" style="3" customWidth="1"/>
    <col min="7917" max="7917" width="8.5703125" style="3" customWidth="1"/>
    <col min="7918" max="7918" width="9.5703125" style="3" customWidth="1"/>
    <col min="7919" max="7920" width="7.42578125" style="3" customWidth="1"/>
    <col min="7921" max="7922" width="8" style="3" customWidth="1"/>
    <col min="7923" max="7923" width="10.5703125" style="3" customWidth="1"/>
    <col min="7924" max="7927" width="8" style="3" customWidth="1"/>
    <col min="7928" max="7928" width="10" style="3" customWidth="1"/>
    <col min="7929" max="7929" width="8.7109375" style="3" customWidth="1"/>
    <col min="7930" max="7930" width="10" style="3" customWidth="1"/>
    <col min="7931" max="7931" width="8.28515625" style="3" customWidth="1"/>
    <col min="7932" max="7932" width="7" style="3" customWidth="1"/>
    <col min="7933" max="7933" width="8.28515625" style="3" customWidth="1"/>
    <col min="7934" max="7934" width="9.140625" style="3"/>
    <col min="7935" max="7935" width="11.5703125" style="3" bestFit="1" customWidth="1"/>
    <col min="7936" max="8163" width="9.140625" style="3"/>
    <col min="8164" max="8164" width="5.140625" style="3" customWidth="1"/>
    <col min="8165" max="8165" width="51.5703125" style="3" customWidth="1"/>
    <col min="8166" max="8166" width="6.140625" style="3" customWidth="1"/>
    <col min="8167" max="8167" width="6.85546875" style="3" customWidth="1"/>
    <col min="8168" max="8168" width="11.140625" style="3" customWidth="1"/>
    <col min="8169" max="8169" width="10.42578125" style="3" customWidth="1"/>
    <col min="8170" max="8170" width="8.140625" style="3" customWidth="1"/>
    <col min="8171" max="8172" width="9.85546875" style="3" customWidth="1"/>
    <col min="8173" max="8173" width="8.5703125" style="3" customWidth="1"/>
    <col min="8174" max="8174" width="9.5703125" style="3" customWidth="1"/>
    <col min="8175" max="8176" width="7.42578125" style="3" customWidth="1"/>
    <col min="8177" max="8178" width="8" style="3" customWidth="1"/>
    <col min="8179" max="8179" width="10.5703125" style="3" customWidth="1"/>
    <col min="8180" max="8183" width="8" style="3" customWidth="1"/>
    <col min="8184" max="8184" width="10" style="3" customWidth="1"/>
    <col min="8185" max="8185" width="8.7109375" style="3" customWidth="1"/>
    <col min="8186" max="8186" width="10" style="3" customWidth="1"/>
    <col min="8187" max="8187" width="8.28515625" style="3" customWidth="1"/>
    <col min="8188" max="8188" width="7" style="3" customWidth="1"/>
    <col min="8189" max="8189" width="8.28515625" style="3" customWidth="1"/>
    <col min="8190" max="8190" width="9.140625" style="3"/>
    <col min="8191" max="8191" width="11.5703125" style="3" bestFit="1" customWidth="1"/>
    <col min="8192" max="8419" width="9.140625" style="3"/>
    <col min="8420" max="8420" width="5.140625" style="3" customWidth="1"/>
    <col min="8421" max="8421" width="51.5703125" style="3" customWidth="1"/>
    <col min="8422" max="8422" width="6.140625" style="3" customWidth="1"/>
    <col min="8423" max="8423" width="6.85546875" style="3" customWidth="1"/>
    <col min="8424" max="8424" width="11.140625" style="3" customWidth="1"/>
    <col min="8425" max="8425" width="10.42578125" style="3" customWidth="1"/>
    <col min="8426" max="8426" width="8.140625" style="3" customWidth="1"/>
    <col min="8427" max="8428" width="9.85546875" style="3" customWidth="1"/>
    <col min="8429" max="8429" width="8.5703125" style="3" customWidth="1"/>
    <col min="8430" max="8430" width="9.5703125" style="3" customWidth="1"/>
    <col min="8431" max="8432" width="7.42578125" style="3" customWidth="1"/>
    <col min="8433" max="8434" width="8" style="3" customWidth="1"/>
    <col min="8435" max="8435" width="10.5703125" style="3" customWidth="1"/>
    <col min="8436" max="8439" width="8" style="3" customWidth="1"/>
    <col min="8440" max="8440" width="10" style="3" customWidth="1"/>
    <col min="8441" max="8441" width="8.7109375" style="3" customWidth="1"/>
    <col min="8442" max="8442" width="10" style="3" customWidth="1"/>
    <col min="8443" max="8443" width="8.28515625" style="3" customWidth="1"/>
    <col min="8444" max="8444" width="7" style="3" customWidth="1"/>
    <col min="8445" max="8445" width="8.28515625" style="3" customWidth="1"/>
    <col min="8446" max="8446" width="9.140625" style="3"/>
    <col min="8447" max="8447" width="11.5703125" style="3" bestFit="1" customWidth="1"/>
    <col min="8448" max="8675" width="9.140625" style="3"/>
    <col min="8676" max="8676" width="5.140625" style="3" customWidth="1"/>
    <col min="8677" max="8677" width="51.5703125" style="3" customWidth="1"/>
    <col min="8678" max="8678" width="6.140625" style="3" customWidth="1"/>
    <col min="8679" max="8679" width="6.85546875" style="3" customWidth="1"/>
    <col min="8680" max="8680" width="11.140625" style="3" customWidth="1"/>
    <col min="8681" max="8681" width="10.42578125" style="3" customWidth="1"/>
    <col min="8682" max="8682" width="8.140625" style="3" customWidth="1"/>
    <col min="8683" max="8684" width="9.85546875" style="3" customWidth="1"/>
    <col min="8685" max="8685" width="8.5703125" style="3" customWidth="1"/>
    <col min="8686" max="8686" width="9.5703125" style="3" customWidth="1"/>
    <col min="8687" max="8688" width="7.42578125" style="3" customWidth="1"/>
    <col min="8689" max="8690" width="8" style="3" customWidth="1"/>
    <col min="8691" max="8691" width="10.5703125" style="3" customWidth="1"/>
    <col min="8692" max="8695" width="8" style="3" customWidth="1"/>
    <col min="8696" max="8696" width="10" style="3" customWidth="1"/>
    <col min="8697" max="8697" width="8.7109375" style="3" customWidth="1"/>
    <col min="8698" max="8698" width="10" style="3" customWidth="1"/>
    <col min="8699" max="8699" width="8.28515625" style="3" customWidth="1"/>
    <col min="8700" max="8700" width="7" style="3" customWidth="1"/>
    <col min="8701" max="8701" width="8.28515625" style="3" customWidth="1"/>
    <col min="8702" max="8702" width="9.140625" style="3"/>
    <col min="8703" max="8703" width="11.5703125" style="3" bestFit="1" customWidth="1"/>
    <col min="8704" max="8931" width="9.140625" style="3"/>
    <col min="8932" max="8932" width="5.140625" style="3" customWidth="1"/>
    <col min="8933" max="8933" width="51.5703125" style="3" customWidth="1"/>
    <col min="8934" max="8934" width="6.140625" style="3" customWidth="1"/>
    <col min="8935" max="8935" width="6.85546875" style="3" customWidth="1"/>
    <col min="8936" max="8936" width="11.140625" style="3" customWidth="1"/>
    <col min="8937" max="8937" width="10.42578125" style="3" customWidth="1"/>
    <col min="8938" max="8938" width="8.140625" style="3" customWidth="1"/>
    <col min="8939" max="8940" width="9.85546875" style="3" customWidth="1"/>
    <col min="8941" max="8941" width="8.5703125" style="3" customWidth="1"/>
    <col min="8942" max="8942" width="9.5703125" style="3" customWidth="1"/>
    <col min="8943" max="8944" width="7.42578125" style="3" customWidth="1"/>
    <col min="8945" max="8946" width="8" style="3" customWidth="1"/>
    <col min="8947" max="8947" width="10.5703125" style="3" customWidth="1"/>
    <col min="8948" max="8951" width="8" style="3" customWidth="1"/>
    <col min="8952" max="8952" width="10" style="3" customWidth="1"/>
    <col min="8953" max="8953" width="8.7109375" style="3" customWidth="1"/>
    <col min="8954" max="8954" width="10" style="3" customWidth="1"/>
    <col min="8955" max="8955" width="8.28515625" style="3" customWidth="1"/>
    <col min="8956" max="8956" width="7" style="3" customWidth="1"/>
    <col min="8957" max="8957" width="8.28515625" style="3" customWidth="1"/>
    <col min="8958" max="8958" width="9.140625" style="3"/>
    <col min="8959" max="8959" width="11.5703125" style="3" bestFit="1" customWidth="1"/>
    <col min="8960" max="9187" width="9.140625" style="3"/>
    <col min="9188" max="9188" width="5.140625" style="3" customWidth="1"/>
    <col min="9189" max="9189" width="51.5703125" style="3" customWidth="1"/>
    <col min="9190" max="9190" width="6.140625" style="3" customWidth="1"/>
    <col min="9191" max="9191" width="6.85546875" style="3" customWidth="1"/>
    <col min="9192" max="9192" width="11.140625" style="3" customWidth="1"/>
    <col min="9193" max="9193" width="10.42578125" style="3" customWidth="1"/>
    <col min="9194" max="9194" width="8.140625" style="3" customWidth="1"/>
    <col min="9195" max="9196" width="9.85546875" style="3" customWidth="1"/>
    <col min="9197" max="9197" width="8.5703125" style="3" customWidth="1"/>
    <col min="9198" max="9198" width="9.5703125" style="3" customWidth="1"/>
    <col min="9199" max="9200" width="7.42578125" style="3" customWidth="1"/>
    <col min="9201" max="9202" width="8" style="3" customWidth="1"/>
    <col min="9203" max="9203" width="10.5703125" style="3" customWidth="1"/>
    <col min="9204" max="9207" width="8" style="3" customWidth="1"/>
    <col min="9208" max="9208" width="10" style="3" customWidth="1"/>
    <col min="9209" max="9209" width="8.7109375" style="3" customWidth="1"/>
    <col min="9210" max="9210" width="10" style="3" customWidth="1"/>
    <col min="9211" max="9211" width="8.28515625" style="3" customWidth="1"/>
    <col min="9212" max="9212" width="7" style="3" customWidth="1"/>
    <col min="9213" max="9213" width="8.28515625" style="3" customWidth="1"/>
    <col min="9214" max="9214" width="9.140625" style="3"/>
    <col min="9215" max="9215" width="11.5703125" style="3" bestFit="1" customWidth="1"/>
    <col min="9216" max="9443" width="9.140625" style="3"/>
    <col min="9444" max="9444" width="5.140625" style="3" customWidth="1"/>
    <col min="9445" max="9445" width="51.5703125" style="3" customWidth="1"/>
    <col min="9446" max="9446" width="6.140625" style="3" customWidth="1"/>
    <col min="9447" max="9447" width="6.85546875" style="3" customWidth="1"/>
    <col min="9448" max="9448" width="11.140625" style="3" customWidth="1"/>
    <col min="9449" max="9449" width="10.42578125" style="3" customWidth="1"/>
    <col min="9450" max="9450" width="8.140625" style="3" customWidth="1"/>
    <col min="9451" max="9452" width="9.85546875" style="3" customWidth="1"/>
    <col min="9453" max="9453" width="8.5703125" style="3" customWidth="1"/>
    <col min="9454" max="9454" width="9.5703125" style="3" customWidth="1"/>
    <col min="9455" max="9456" width="7.42578125" style="3" customWidth="1"/>
    <col min="9457" max="9458" width="8" style="3" customWidth="1"/>
    <col min="9459" max="9459" width="10.5703125" style="3" customWidth="1"/>
    <col min="9460" max="9463" width="8" style="3" customWidth="1"/>
    <col min="9464" max="9464" width="10" style="3" customWidth="1"/>
    <col min="9465" max="9465" width="8.7109375" style="3" customWidth="1"/>
    <col min="9466" max="9466" width="10" style="3" customWidth="1"/>
    <col min="9467" max="9467" width="8.28515625" style="3" customWidth="1"/>
    <col min="9468" max="9468" width="7" style="3" customWidth="1"/>
    <col min="9469" max="9469" width="8.28515625" style="3" customWidth="1"/>
    <col min="9470" max="9470" width="9.140625" style="3"/>
    <col min="9471" max="9471" width="11.5703125" style="3" bestFit="1" customWidth="1"/>
    <col min="9472" max="9699" width="9.140625" style="3"/>
    <col min="9700" max="9700" width="5.140625" style="3" customWidth="1"/>
    <col min="9701" max="9701" width="51.5703125" style="3" customWidth="1"/>
    <col min="9702" max="9702" width="6.140625" style="3" customWidth="1"/>
    <col min="9703" max="9703" width="6.85546875" style="3" customWidth="1"/>
    <col min="9704" max="9704" width="11.140625" style="3" customWidth="1"/>
    <col min="9705" max="9705" width="10.42578125" style="3" customWidth="1"/>
    <col min="9706" max="9706" width="8.140625" style="3" customWidth="1"/>
    <col min="9707" max="9708" width="9.85546875" style="3" customWidth="1"/>
    <col min="9709" max="9709" width="8.5703125" style="3" customWidth="1"/>
    <col min="9710" max="9710" width="9.5703125" style="3" customWidth="1"/>
    <col min="9711" max="9712" width="7.42578125" style="3" customWidth="1"/>
    <col min="9713" max="9714" width="8" style="3" customWidth="1"/>
    <col min="9715" max="9715" width="10.5703125" style="3" customWidth="1"/>
    <col min="9716" max="9719" width="8" style="3" customWidth="1"/>
    <col min="9720" max="9720" width="10" style="3" customWidth="1"/>
    <col min="9721" max="9721" width="8.7109375" style="3" customWidth="1"/>
    <col min="9722" max="9722" width="10" style="3" customWidth="1"/>
    <col min="9723" max="9723" width="8.28515625" style="3" customWidth="1"/>
    <col min="9724" max="9724" width="7" style="3" customWidth="1"/>
    <col min="9725" max="9725" width="8.28515625" style="3" customWidth="1"/>
    <col min="9726" max="9726" width="9.140625" style="3"/>
    <col min="9727" max="9727" width="11.5703125" style="3" bestFit="1" customWidth="1"/>
    <col min="9728" max="9955" width="9.140625" style="3"/>
    <col min="9956" max="9956" width="5.140625" style="3" customWidth="1"/>
    <col min="9957" max="9957" width="51.5703125" style="3" customWidth="1"/>
    <col min="9958" max="9958" width="6.140625" style="3" customWidth="1"/>
    <col min="9959" max="9959" width="6.85546875" style="3" customWidth="1"/>
    <col min="9960" max="9960" width="11.140625" style="3" customWidth="1"/>
    <col min="9961" max="9961" width="10.42578125" style="3" customWidth="1"/>
    <col min="9962" max="9962" width="8.140625" style="3" customWidth="1"/>
    <col min="9963" max="9964" width="9.85546875" style="3" customWidth="1"/>
    <col min="9965" max="9965" width="8.5703125" style="3" customWidth="1"/>
    <col min="9966" max="9966" width="9.5703125" style="3" customWidth="1"/>
    <col min="9967" max="9968" width="7.42578125" style="3" customWidth="1"/>
    <col min="9969" max="9970" width="8" style="3" customWidth="1"/>
    <col min="9971" max="9971" width="10.5703125" style="3" customWidth="1"/>
    <col min="9972" max="9975" width="8" style="3" customWidth="1"/>
    <col min="9976" max="9976" width="10" style="3" customWidth="1"/>
    <col min="9977" max="9977" width="8.7109375" style="3" customWidth="1"/>
    <col min="9978" max="9978" width="10" style="3" customWidth="1"/>
    <col min="9979" max="9979" width="8.28515625" style="3" customWidth="1"/>
    <col min="9980" max="9980" width="7" style="3" customWidth="1"/>
    <col min="9981" max="9981" width="8.28515625" style="3" customWidth="1"/>
    <col min="9982" max="9982" width="9.140625" style="3"/>
    <col min="9983" max="9983" width="11.5703125" style="3" bestFit="1" customWidth="1"/>
    <col min="9984" max="10211" width="9.140625" style="3"/>
    <col min="10212" max="10212" width="5.140625" style="3" customWidth="1"/>
    <col min="10213" max="10213" width="51.5703125" style="3" customWidth="1"/>
    <col min="10214" max="10214" width="6.140625" style="3" customWidth="1"/>
    <col min="10215" max="10215" width="6.85546875" style="3" customWidth="1"/>
    <col min="10216" max="10216" width="11.140625" style="3" customWidth="1"/>
    <col min="10217" max="10217" width="10.42578125" style="3" customWidth="1"/>
    <col min="10218" max="10218" width="8.140625" style="3" customWidth="1"/>
    <col min="10219" max="10220" width="9.85546875" style="3" customWidth="1"/>
    <col min="10221" max="10221" width="8.5703125" style="3" customWidth="1"/>
    <col min="10222" max="10222" width="9.5703125" style="3" customWidth="1"/>
    <col min="10223" max="10224" width="7.42578125" style="3" customWidth="1"/>
    <col min="10225" max="10226" width="8" style="3" customWidth="1"/>
    <col min="10227" max="10227" width="10.5703125" style="3" customWidth="1"/>
    <col min="10228" max="10231" width="8" style="3" customWidth="1"/>
    <col min="10232" max="10232" width="10" style="3" customWidth="1"/>
    <col min="10233" max="10233" width="8.7109375" style="3" customWidth="1"/>
    <col min="10234" max="10234" width="10" style="3" customWidth="1"/>
    <col min="10235" max="10235" width="8.28515625" style="3" customWidth="1"/>
    <col min="10236" max="10236" width="7" style="3" customWidth="1"/>
    <col min="10237" max="10237" width="8.28515625" style="3" customWidth="1"/>
    <col min="10238" max="10238" width="9.140625" style="3"/>
    <col min="10239" max="10239" width="11.5703125" style="3" bestFit="1" customWidth="1"/>
    <col min="10240" max="10467" width="9.140625" style="3"/>
    <col min="10468" max="10468" width="5.140625" style="3" customWidth="1"/>
    <col min="10469" max="10469" width="51.5703125" style="3" customWidth="1"/>
    <col min="10470" max="10470" width="6.140625" style="3" customWidth="1"/>
    <col min="10471" max="10471" width="6.85546875" style="3" customWidth="1"/>
    <col min="10472" max="10472" width="11.140625" style="3" customWidth="1"/>
    <col min="10473" max="10473" width="10.42578125" style="3" customWidth="1"/>
    <col min="10474" max="10474" width="8.140625" style="3" customWidth="1"/>
    <col min="10475" max="10476" width="9.85546875" style="3" customWidth="1"/>
    <col min="10477" max="10477" width="8.5703125" style="3" customWidth="1"/>
    <col min="10478" max="10478" width="9.5703125" style="3" customWidth="1"/>
    <col min="10479" max="10480" width="7.42578125" style="3" customWidth="1"/>
    <col min="10481" max="10482" width="8" style="3" customWidth="1"/>
    <col min="10483" max="10483" width="10.5703125" style="3" customWidth="1"/>
    <col min="10484" max="10487" width="8" style="3" customWidth="1"/>
    <col min="10488" max="10488" width="10" style="3" customWidth="1"/>
    <col min="10489" max="10489" width="8.7109375" style="3" customWidth="1"/>
    <col min="10490" max="10490" width="10" style="3" customWidth="1"/>
    <col min="10491" max="10491" width="8.28515625" style="3" customWidth="1"/>
    <col min="10492" max="10492" width="7" style="3" customWidth="1"/>
    <col min="10493" max="10493" width="8.28515625" style="3" customWidth="1"/>
    <col min="10494" max="10494" width="9.140625" style="3"/>
    <col min="10495" max="10495" width="11.5703125" style="3" bestFit="1" customWidth="1"/>
    <col min="10496" max="10723" width="9.140625" style="3"/>
    <col min="10724" max="10724" width="5.140625" style="3" customWidth="1"/>
    <col min="10725" max="10725" width="51.5703125" style="3" customWidth="1"/>
    <col min="10726" max="10726" width="6.140625" style="3" customWidth="1"/>
    <col min="10727" max="10727" width="6.85546875" style="3" customWidth="1"/>
    <col min="10728" max="10728" width="11.140625" style="3" customWidth="1"/>
    <col min="10729" max="10729" width="10.42578125" style="3" customWidth="1"/>
    <col min="10730" max="10730" width="8.140625" style="3" customWidth="1"/>
    <col min="10731" max="10732" width="9.85546875" style="3" customWidth="1"/>
    <col min="10733" max="10733" width="8.5703125" style="3" customWidth="1"/>
    <col min="10734" max="10734" width="9.5703125" style="3" customWidth="1"/>
    <col min="10735" max="10736" width="7.42578125" style="3" customWidth="1"/>
    <col min="10737" max="10738" width="8" style="3" customWidth="1"/>
    <col min="10739" max="10739" width="10.5703125" style="3" customWidth="1"/>
    <col min="10740" max="10743" width="8" style="3" customWidth="1"/>
    <col min="10744" max="10744" width="10" style="3" customWidth="1"/>
    <col min="10745" max="10745" width="8.7109375" style="3" customWidth="1"/>
    <col min="10746" max="10746" width="10" style="3" customWidth="1"/>
    <col min="10747" max="10747" width="8.28515625" style="3" customWidth="1"/>
    <col min="10748" max="10748" width="7" style="3" customWidth="1"/>
    <col min="10749" max="10749" width="8.28515625" style="3" customWidth="1"/>
    <col min="10750" max="10750" width="9.140625" style="3"/>
    <col min="10751" max="10751" width="11.5703125" style="3" bestFit="1" customWidth="1"/>
    <col min="10752" max="10979" width="9.140625" style="3"/>
    <col min="10980" max="10980" width="5.140625" style="3" customWidth="1"/>
    <col min="10981" max="10981" width="51.5703125" style="3" customWidth="1"/>
    <col min="10982" max="10982" width="6.140625" style="3" customWidth="1"/>
    <col min="10983" max="10983" width="6.85546875" style="3" customWidth="1"/>
    <col min="10984" max="10984" width="11.140625" style="3" customWidth="1"/>
    <col min="10985" max="10985" width="10.42578125" style="3" customWidth="1"/>
    <col min="10986" max="10986" width="8.140625" style="3" customWidth="1"/>
    <col min="10987" max="10988" width="9.85546875" style="3" customWidth="1"/>
    <col min="10989" max="10989" width="8.5703125" style="3" customWidth="1"/>
    <col min="10990" max="10990" width="9.5703125" style="3" customWidth="1"/>
    <col min="10991" max="10992" width="7.42578125" style="3" customWidth="1"/>
    <col min="10993" max="10994" width="8" style="3" customWidth="1"/>
    <col min="10995" max="10995" width="10.5703125" style="3" customWidth="1"/>
    <col min="10996" max="10999" width="8" style="3" customWidth="1"/>
    <col min="11000" max="11000" width="10" style="3" customWidth="1"/>
    <col min="11001" max="11001" width="8.7109375" style="3" customWidth="1"/>
    <col min="11002" max="11002" width="10" style="3" customWidth="1"/>
    <col min="11003" max="11003" width="8.28515625" style="3" customWidth="1"/>
    <col min="11004" max="11004" width="7" style="3" customWidth="1"/>
    <col min="11005" max="11005" width="8.28515625" style="3" customWidth="1"/>
    <col min="11006" max="11006" width="9.140625" style="3"/>
    <col min="11007" max="11007" width="11.5703125" style="3" bestFit="1" customWidth="1"/>
    <col min="11008" max="11235" width="9.140625" style="3"/>
    <col min="11236" max="11236" width="5.140625" style="3" customWidth="1"/>
    <col min="11237" max="11237" width="51.5703125" style="3" customWidth="1"/>
    <col min="11238" max="11238" width="6.140625" style="3" customWidth="1"/>
    <col min="11239" max="11239" width="6.85546875" style="3" customWidth="1"/>
    <col min="11240" max="11240" width="11.140625" style="3" customWidth="1"/>
    <col min="11241" max="11241" width="10.42578125" style="3" customWidth="1"/>
    <col min="11242" max="11242" width="8.140625" style="3" customWidth="1"/>
    <col min="11243" max="11244" width="9.85546875" style="3" customWidth="1"/>
    <col min="11245" max="11245" width="8.5703125" style="3" customWidth="1"/>
    <col min="11246" max="11246" width="9.5703125" style="3" customWidth="1"/>
    <col min="11247" max="11248" width="7.42578125" style="3" customWidth="1"/>
    <col min="11249" max="11250" width="8" style="3" customWidth="1"/>
    <col min="11251" max="11251" width="10.5703125" style="3" customWidth="1"/>
    <col min="11252" max="11255" width="8" style="3" customWidth="1"/>
    <col min="11256" max="11256" width="10" style="3" customWidth="1"/>
    <col min="11257" max="11257" width="8.7109375" style="3" customWidth="1"/>
    <col min="11258" max="11258" width="10" style="3" customWidth="1"/>
    <col min="11259" max="11259" width="8.28515625" style="3" customWidth="1"/>
    <col min="11260" max="11260" width="7" style="3" customWidth="1"/>
    <col min="11261" max="11261" width="8.28515625" style="3" customWidth="1"/>
    <col min="11262" max="11262" width="9.140625" style="3"/>
    <col min="11263" max="11263" width="11.5703125" style="3" bestFit="1" customWidth="1"/>
    <col min="11264" max="11491" width="9.140625" style="3"/>
    <col min="11492" max="11492" width="5.140625" style="3" customWidth="1"/>
    <col min="11493" max="11493" width="51.5703125" style="3" customWidth="1"/>
    <col min="11494" max="11494" width="6.140625" style="3" customWidth="1"/>
    <col min="11495" max="11495" width="6.85546875" style="3" customWidth="1"/>
    <col min="11496" max="11496" width="11.140625" style="3" customWidth="1"/>
    <col min="11497" max="11497" width="10.42578125" style="3" customWidth="1"/>
    <col min="11498" max="11498" width="8.140625" style="3" customWidth="1"/>
    <col min="11499" max="11500" width="9.85546875" style="3" customWidth="1"/>
    <col min="11501" max="11501" width="8.5703125" style="3" customWidth="1"/>
    <col min="11502" max="11502" width="9.5703125" style="3" customWidth="1"/>
    <col min="11503" max="11504" width="7.42578125" style="3" customWidth="1"/>
    <col min="11505" max="11506" width="8" style="3" customWidth="1"/>
    <col min="11507" max="11507" width="10.5703125" style="3" customWidth="1"/>
    <col min="11508" max="11511" width="8" style="3" customWidth="1"/>
    <col min="11512" max="11512" width="10" style="3" customWidth="1"/>
    <col min="11513" max="11513" width="8.7109375" style="3" customWidth="1"/>
    <col min="11514" max="11514" width="10" style="3" customWidth="1"/>
    <col min="11515" max="11515" width="8.28515625" style="3" customWidth="1"/>
    <col min="11516" max="11516" width="7" style="3" customWidth="1"/>
    <col min="11517" max="11517" width="8.28515625" style="3" customWidth="1"/>
    <col min="11518" max="11518" width="9.140625" style="3"/>
    <col min="11519" max="11519" width="11.5703125" style="3" bestFit="1" customWidth="1"/>
    <col min="11520" max="11747" width="9.140625" style="3"/>
    <col min="11748" max="11748" width="5.140625" style="3" customWidth="1"/>
    <col min="11749" max="11749" width="51.5703125" style="3" customWidth="1"/>
    <col min="11750" max="11750" width="6.140625" style="3" customWidth="1"/>
    <col min="11751" max="11751" width="6.85546875" style="3" customWidth="1"/>
    <col min="11752" max="11752" width="11.140625" style="3" customWidth="1"/>
    <col min="11753" max="11753" width="10.42578125" style="3" customWidth="1"/>
    <col min="11754" max="11754" width="8.140625" style="3" customWidth="1"/>
    <col min="11755" max="11756" width="9.85546875" style="3" customWidth="1"/>
    <col min="11757" max="11757" width="8.5703125" style="3" customWidth="1"/>
    <col min="11758" max="11758" width="9.5703125" style="3" customWidth="1"/>
    <col min="11759" max="11760" width="7.42578125" style="3" customWidth="1"/>
    <col min="11761" max="11762" width="8" style="3" customWidth="1"/>
    <col min="11763" max="11763" width="10.5703125" style="3" customWidth="1"/>
    <col min="11764" max="11767" width="8" style="3" customWidth="1"/>
    <col min="11768" max="11768" width="10" style="3" customWidth="1"/>
    <col min="11769" max="11769" width="8.7109375" style="3" customWidth="1"/>
    <col min="11770" max="11770" width="10" style="3" customWidth="1"/>
    <col min="11771" max="11771" width="8.28515625" style="3" customWidth="1"/>
    <col min="11772" max="11772" width="7" style="3" customWidth="1"/>
    <col min="11773" max="11773" width="8.28515625" style="3" customWidth="1"/>
    <col min="11774" max="11774" width="9.140625" style="3"/>
    <col min="11775" max="11775" width="11.5703125" style="3" bestFit="1" customWidth="1"/>
    <col min="11776" max="12003" width="9.140625" style="3"/>
    <col min="12004" max="12004" width="5.140625" style="3" customWidth="1"/>
    <col min="12005" max="12005" width="51.5703125" style="3" customWidth="1"/>
    <col min="12006" max="12006" width="6.140625" style="3" customWidth="1"/>
    <col min="12007" max="12007" width="6.85546875" style="3" customWidth="1"/>
    <col min="12008" max="12008" width="11.140625" style="3" customWidth="1"/>
    <col min="12009" max="12009" width="10.42578125" style="3" customWidth="1"/>
    <col min="12010" max="12010" width="8.140625" style="3" customWidth="1"/>
    <col min="12011" max="12012" width="9.85546875" style="3" customWidth="1"/>
    <col min="12013" max="12013" width="8.5703125" style="3" customWidth="1"/>
    <col min="12014" max="12014" width="9.5703125" style="3" customWidth="1"/>
    <col min="12015" max="12016" width="7.42578125" style="3" customWidth="1"/>
    <col min="12017" max="12018" width="8" style="3" customWidth="1"/>
    <col min="12019" max="12019" width="10.5703125" style="3" customWidth="1"/>
    <col min="12020" max="12023" width="8" style="3" customWidth="1"/>
    <col min="12024" max="12024" width="10" style="3" customWidth="1"/>
    <col min="12025" max="12025" width="8.7109375" style="3" customWidth="1"/>
    <col min="12026" max="12026" width="10" style="3" customWidth="1"/>
    <col min="12027" max="12027" width="8.28515625" style="3" customWidth="1"/>
    <col min="12028" max="12028" width="7" style="3" customWidth="1"/>
    <col min="12029" max="12029" width="8.28515625" style="3" customWidth="1"/>
    <col min="12030" max="12030" width="9.140625" style="3"/>
    <col min="12031" max="12031" width="11.5703125" style="3" bestFit="1" customWidth="1"/>
    <col min="12032" max="12259" width="9.140625" style="3"/>
    <col min="12260" max="12260" width="5.140625" style="3" customWidth="1"/>
    <col min="12261" max="12261" width="51.5703125" style="3" customWidth="1"/>
    <col min="12262" max="12262" width="6.140625" style="3" customWidth="1"/>
    <col min="12263" max="12263" width="6.85546875" style="3" customWidth="1"/>
    <col min="12264" max="12264" width="11.140625" style="3" customWidth="1"/>
    <col min="12265" max="12265" width="10.42578125" style="3" customWidth="1"/>
    <col min="12266" max="12266" width="8.140625" style="3" customWidth="1"/>
    <col min="12267" max="12268" width="9.85546875" style="3" customWidth="1"/>
    <col min="12269" max="12269" width="8.5703125" style="3" customWidth="1"/>
    <col min="12270" max="12270" width="9.5703125" style="3" customWidth="1"/>
    <col min="12271" max="12272" width="7.42578125" style="3" customWidth="1"/>
    <col min="12273" max="12274" width="8" style="3" customWidth="1"/>
    <col min="12275" max="12275" width="10.5703125" style="3" customWidth="1"/>
    <col min="12276" max="12279" width="8" style="3" customWidth="1"/>
    <col min="12280" max="12280" width="10" style="3" customWidth="1"/>
    <col min="12281" max="12281" width="8.7109375" style="3" customWidth="1"/>
    <col min="12282" max="12282" width="10" style="3" customWidth="1"/>
    <col min="12283" max="12283" width="8.28515625" style="3" customWidth="1"/>
    <col min="12284" max="12284" width="7" style="3" customWidth="1"/>
    <col min="12285" max="12285" width="8.28515625" style="3" customWidth="1"/>
    <col min="12286" max="12286" width="9.140625" style="3"/>
    <col min="12287" max="12287" width="11.5703125" style="3" bestFit="1" customWidth="1"/>
    <col min="12288" max="12515" width="9.140625" style="3"/>
    <col min="12516" max="12516" width="5.140625" style="3" customWidth="1"/>
    <col min="12517" max="12517" width="51.5703125" style="3" customWidth="1"/>
    <col min="12518" max="12518" width="6.140625" style="3" customWidth="1"/>
    <col min="12519" max="12519" width="6.85546875" style="3" customWidth="1"/>
    <col min="12520" max="12520" width="11.140625" style="3" customWidth="1"/>
    <col min="12521" max="12521" width="10.42578125" style="3" customWidth="1"/>
    <col min="12522" max="12522" width="8.140625" style="3" customWidth="1"/>
    <col min="12523" max="12524" width="9.85546875" style="3" customWidth="1"/>
    <col min="12525" max="12525" width="8.5703125" style="3" customWidth="1"/>
    <col min="12526" max="12526" width="9.5703125" style="3" customWidth="1"/>
    <col min="12527" max="12528" width="7.42578125" style="3" customWidth="1"/>
    <col min="12529" max="12530" width="8" style="3" customWidth="1"/>
    <col min="12531" max="12531" width="10.5703125" style="3" customWidth="1"/>
    <col min="12532" max="12535" width="8" style="3" customWidth="1"/>
    <col min="12536" max="12536" width="10" style="3" customWidth="1"/>
    <col min="12537" max="12537" width="8.7109375" style="3" customWidth="1"/>
    <col min="12538" max="12538" width="10" style="3" customWidth="1"/>
    <col min="12539" max="12539" width="8.28515625" style="3" customWidth="1"/>
    <col min="12540" max="12540" width="7" style="3" customWidth="1"/>
    <col min="12541" max="12541" width="8.28515625" style="3" customWidth="1"/>
    <col min="12542" max="12542" width="9.140625" style="3"/>
    <col min="12543" max="12543" width="11.5703125" style="3" bestFit="1" customWidth="1"/>
    <col min="12544" max="12771" width="9.140625" style="3"/>
    <col min="12772" max="12772" width="5.140625" style="3" customWidth="1"/>
    <col min="12773" max="12773" width="51.5703125" style="3" customWidth="1"/>
    <col min="12774" max="12774" width="6.140625" style="3" customWidth="1"/>
    <col min="12775" max="12775" width="6.85546875" style="3" customWidth="1"/>
    <col min="12776" max="12776" width="11.140625" style="3" customWidth="1"/>
    <col min="12777" max="12777" width="10.42578125" style="3" customWidth="1"/>
    <col min="12778" max="12778" width="8.140625" style="3" customWidth="1"/>
    <col min="12779" max="12780" width="9.85546875" style="3" customWidth="1"/>
    <col min="12781" max="12781" width="8.5703125" style="3" customWidth="1"/>
    <col min="12782" max="12782" width="9.5703125" style="3" customWidth="1"/>
    <col min="12783" max="12784" width="7.42578125" style="3" customWidth="1"/>
    <col min="12785" max="12786" width="8" style="3" customWidth="1"/>
    <col min="12787" max="12787" width="10.5703125" style="3" customWidth="1"/>
    <col min="12788" max="12791" width="8" style="3" customWidth="1"/>
    <col min="12792" max="12792" width="10" style="3" customWidth="1"/>
    <col min="12793" max="12793" width="8.7109375" style="3" customWidth="1"/>
    <col min="12794" max="12794" width="10" style="3" customWidth="1"/>
    <col min="12795" max="12795" width="8.28515625" style="3" customWidth="1"/>
    <col min="12796" max="12796" width="7" style="3" customWidth="1"/>
    <col min="12797" max="12797" width="8.28515625" style="3" customWidth="1"/>
    <col min="12798" max="12798" width="9.140625" style="3"/>
    <col min="12799" max="12799" width="11.5703125" style="3" bestFit="1" customWidth="1"/>
    <col min="12800" max="13027" width="9.140625" style="3"/>
    <col min="13028" max="13028" width="5.140625" style="3" customWidth="1"/>
    <col min="13029" max="13029" width="51.5703125" style="3" customWidth="1"/>
    <col min="13030" max="13030" width="6.140625" style="3" customWidth="1"/>
    <col min="13031" max="13031" width="6.85546875" style="3" customWidth="1"/>
    <col min="13032" max="13032" width="11.140625" style="3" customWidth="1"/>
    <col min="13033" max="13033" width="10.42578125" style="3" customWidth="1"/>
    <col min="13034" max="13034" width="8.140625" style="3" customWidth="1"/>
    <col min="13035" max="13036" width="9.85546875" style="3" customWidth="1"/>
    <col min="13037" max="13037" width="8.5703125" style="3" customWidth="1"/>
    <col min="13038" max="13038" width="9.5703125" style="3" customWidth="1"/>
    <col min="13039" max="13040" width="7.42578125" style="3" customWidth="1"/>
    <col min="13041" max="13042" width="8" style="3" customWidth="1"/>
    <col min="13043" max="13043" width="10.5703125" style="3" customWidth="1"/>
    <col min="13044" max="13047" width="8" style="3" customWidth="1"/>
    <col min="13048" max="13048" width="10" style="3" customWidth="1"/>
    <col min="13049" max="13049" width="8.7109375" style="3" customWidth="1"/>
    <col min="13050" max="13050" width="10" style="3" customWidth="1"/>
    <col min="13051" max="13051" width="8.28515625" style="3" customWidth="1"/>
    <col min="13052" max="13052" width="7" style="3" customWidth="1"/>
    <col min="13053" max="13053" width="8.28515625" style="3" customWidth="1"/>
    <col min="13054" max="13054" width="9.140625" style="3"/>
    <col min="13055" max="13055" width="11.5703125" style="3" bestFit="1" customWidth="1"/>
    <col min="13056" max="13283" width="9.140625" style="3"/>
    <col min="13284" max="13284" width="5.140625" style="3" customWidth="1"/>
    <col min="13285" max="13285" width="51.5703125" style="3" customWidth="1"/>
    <col min="13286" max="13286" width="6.140625" style="3" customWidth="1"/>
    <col min="13287" max="13287" width="6.85546875" style="3" customWidth="1"/>
    <col min="13288" max="13288" width="11.140625" style="3" customWidth="1"/>
    <col min="13289" max="13289" width="10.42578125" style="3" customWidth="1"/>
    <col min="13290" max="13290" width="8.140625" style="3" customWidth="1"/>
    <col min="13291" max="13292" width="9.85546875" style="3" customWidth="1"/>
    <col min="13293" max="13293" width="8.5703125" style="3" customWidth="1"/>
    <col min="13294" max="13294" width="9.5703125" style="3" customWidth="1"/>
    <col min="13295" max="13296" width="7.42578125" style="3" customWidth="1"/>
    <col min="13297" max="13298" width="8" style="3" customWidth="1"/>
    <col min="13299" max="13299" width="10.5703125" style="3" customWidth="1"/>
    <col min="13300" max="13303" width="8" style="3" customWidth="1"/>
    <col min="13304" max="13304" width="10" style="3" customWidth="1"/>
    <col min="13305" max="13305" width="8.7109375" style="3" customWidth="1"/>
    <col min="13306" max="13306" width="10" style="3" customWidth="1"/>
    <col min="13307" max="13307" width="8.28515625" style="3" customWidth="1"/>
    <col min="13308" max="13308" width="7" style="3" customWidth="1"/>
    <col min="13309" max="13309" width="8.28515625" style="3" customWidth="1"/>
    <col min="13310" max="13310" width="9.140625" style="3"/>
    <col min="13311" max="13311" width="11.5703125" style="3" bestFit="1" customWidth="1"/>
    <col min="13312" max="13539" width="9.140625" style="3"/>
    <col min="13540" max="13540" width="5.140625" style="3" customWidth="1"/>
    <col min="13541" max="13541" width="51.5703125" style="3" customWidth="1"/>
    <col min="13542" max="13542" width="6.140625" style="3" customWidth="1"/>
    <col min="13543" max="13543" width="6.85546875" style="3" customWidth="1"/>
    <col min="13544" max="13544" width="11.140625" style="3" customWidth="1"/>
    <col min="13545" max="13545" width="10.42578125" style="3" customWidth="1"/>
    <col min="13546" max="13546" width="8.140625" style="3" customWidth="1"/>
    <col min="13547" max="13548" width="9.85546875" style="3" customWidth="1"/>
    <col min="13549" max="13549" width="8.5703125" style="3" customWidth="1"/>
    <col min="13550" max="13550" width="9.5703125" style="3" customWidth="1"/>
    <col min="13551" max="13552" width="7.42578125" style="3" customWidth="1"/>
    <col min="13553" max="13554" width="8" style="3" customWidth="1"/>
    <col min="13555" max="13555" width="10.5703125" style="3" customWidth="1"/>
    <col min="13556" max="13559" width="8" style="3" customWidth="1"/>
    <col min="13560" max="13560" width="10" style="3" customWidth="1"/>
    <col min="13561" max="13561" width="8.7109375" style="3" customWidth="1"/>
    <col min="13562" max="13562" width="10" style="3" customWidth="1"/>
    <col min="13563" max="13563" width="8.28515625" style="3" customWidth="1"/>
    <col min="13564" max="13564" width="7" style="3" customWidth="1"/>
    <col min="13565" max="13565" width="8.28515625" style="3" customWidth="1"/>
    <col min="13566" max="13566" width="9.140625" style="3"/>
    <col min="13567" max="13567" width="11.5703125" style="3" bestFit="1" customWidth="1"/>
    <col min="13568" max="13795" width="9.140625" style="3"/>
    <col min="13796" max="13796" width="5.140625" style="3" customWidth="1"/>
    <col min="13797" max="13797" width="51.5703125" style="3" customWidth="1"/>
    <col min="13798" max="13798" width="6.140625" style="3" customWidth="1"/>
    <col min="13799" max="13799" width="6.85546875" style="3" customWidth="1"/>
    <col min="13800" max="13800" width="11.140625" style="3" customWidth="1"/>
    <col min="13801" max="13801" width="10.42578125" style="3" customWidth="1"/>
    <col min="13802" max="13802" width="8.140625" style="3" customWidth="1"/>
    <col min="13803" max="13804" width="9.85546875" style="3" customWidth="1"/>
    <col min="13805" max="13805" width="8.5703125" style="3" customWidth="1"/>
    <col min="13806" max="13806" width="9.5703125" style="3" customWidth="1"/>
    <col min="13807" max="13808" width="7.42578125" style="3" customWidth="1"/>
    <col min="13809" max="13810" width="8" style="3" customWidth="1"/>
    <col min="13811" max="13811" width="10.5703125" style="3" customWidth="1"/>
    <col min="13812" max="13815" width="8" style="3" customWidth="1"/>
    <col min="13816" max="13816" width="10" style="3" customWidth="1"/>
    <col min="13817" max="13817" width="8.7109375" style="3" customWidth="1"/>
    <col min="13818" max="13818" width="10" style="3" customWidth="1"/>
    <col min="13819" max="13819" width="8.28515625" style="3" customWidth="1"/>
    <col min="13820" max="13820" width="7" style="3" customWidth="1"/>
    <col min="13821" max="13821" width="8.28515625" style="3" customWidth="1"/>
    <col min="13822" max="13822" width="9.140625" style="3"/>
    <col min="13823" max="13823" width="11.5703125" style="3" bestFit="1" customWidth="1"/>
    <col min="13824" max="14051" width="9.140625" style="3"/>
    <col min="14052" max="14052" width="5.140625" style="3" customWidth="1"/>
    <col min="14053" max="14053" width="51.5703125" style="3" customWidth="1"/>
    <col min="14054" max="14054" width="6.140625" style="3" customWidth="1"/>
    <col min="14055" max="14055" width="6.85546875" style="3" customWidth="1"/>
    <col min="14056" max="14056" width="11.140625" style="3" customWidth="1"/>
    <col min="14057" max="14057" width="10.42578125" style="3" customWidth="1"/>
    <col min="14058" max="14058" width="8.140625" style="3" customWidth="1"/>
    <col min="14059" max="14060" width="9.85546875" style="3" customWidth="1"/>
    <col min="14061" max="14061" width="8.5703125" style="3" customWidth="1"/>
    <col min="14062" max="14062" width="9.5703125" style="3" customWidth="1"/>
    <col min="14063" max="14064" width="7.42578125" style="3" customWidth="1"/>
    <col min="14065" max="14066" width="8" style="3" customWidth="1"/>
    <col min="14067" max="14067" width="10.5703125" style="3" customWidth="1"/>
    <col min="14068" max="14071" width="8" style="3" customWidth="1"/>
    <col min="14072" max="14072" width="10" style="3" customWidth="1"/>
    <col min="14073" max="14073" width="8.7109375" style="3" customWidth="1"/>
    <col min="14074" max="14074" width="10" style="3" customWidth="1"/>
    <col min="14075" max="14075" width="8.28515625" style="3" customWidth="1"/>
    <col min="14076" max="14076" width="7" style="3" customWidth="1"/>
    <col min="14077" max="14077" width="8.28515625" style="3" customWidth="1"/>
    <col min="14078" max="14078" width="9.140625" style="3"/>
    <col min="14079" max="14079" width="11.5703125" style="3" bestFit="1" customWidth="1"/>
    <col min="14080" max="14307" width="9.140625" style="3"/>
    <col min="14308" max="14308" width="5.140625" style="3" customWidth="1"/>
    <col min="14309" max="14309" width="51.5703125" style="3" customWidth="1"/>
    <col min="14310" max="14310" width="6.140625" style="3" customWidth="1"/>
    <col min="14311" max="14311" width="6.85546875" style="3" customWidth="1"/>
    <col min="14312" max="14312" width="11.140625" style="3" customWidth="1"/>
    <col min="14313" max="14313" width="10.42578125" style="3" customWidth="1"/>
    <col min="14314" max="14314" width="8.140625" style="3" customWidth="1"/>
    <col min="14315" max="14316" width="9.85546875" style="3" customWidth="1"/>
    <col min="14317" max="14317" width="8.5703125" style="3" customWidth="1"/>
    <col min="14318" max="14318" width="9.5703125" style="3" customWidth="1"/>
    <col min="14319" max="14320" width="7.42578125" style="3" customWidth="1"/>
    <col min="14321" max="14322" width="8" style="3" customWidth="1"/>
    <col min="14323" max="14323" width="10.5703125" style="3" customWidth="1"/>
    <col min="14324" max="14327" width="8" style="3" customWidth="1"/>
    <col min="14328" max="14328" width="10" style="3" customWidth="1"/>
    <col min="14329" max="14329" width="8.7109375" style="3" customWidth="1"/>
    <col min="14330" max="14330" width="10" style="3" customWidth="1"/>
    <col min="14331" max="14331" width="8.28515625" style="3" customWidth="1"/>
    <col min="14332" max="14332" width="7" style="3" customWidth="1"/>
    <col min="14333" max="14333" width="8.28515625" style="3" customWidth="1"/>
    <col min="14334" max="14334" width="9.140625" style="3"/>
    <col min="14335" max="14335" width="11.5703125" style="3" bestFit="1" customWidth="1"/>
    <col min="14336" max="14563" width="9.140625" style="3"/>
    <col min="14564" max="14564" width="5.140625" style="3" customWidth="1"/>
    <col min="14565" max="14565" width="51.5703125" style="3" customWidth="1"/>
    <col min="14566" max="14566" width="6.140625" style="3" customWidth="1"/>
    <col min="14567" max="14567" width="6.85546875" style="3" customWidth="1"/>
    <col min="14568" max="14568" width="11.140625" style="3" customWidth="1"/>
    <col min="14569" max="14569" width="10.42578125" style="3" customWidth="1"/>
    <col min="14570" max="14570" width="8.140625" style="3" customWidth="1"/>
    <col min="14571" max="14572" width="9.85546875" style="3" customWidth="1"/>
    <col min="14573" max="14573" width="8.5703125" style="3" customWidth="1"/>
    <col min="14574" max="14574" width="9.5703125" style="3" customWidth="1"/>
    <col min="14575" max="14576" width="7.42578125" style="3" customWidth="1"/>
    <col min="14577" max="14578" width="8" style="3" customWidth="1"/>
    <col min="14579" max="14579" width="10.5703125" style="3" customWidth="1"/>
    <col min="14580" max="14583" width="8" style="3" customWidth="1"/>
    <col min="14584" max="14584" width="10" style="3" customWidth="1"/>
    <col min="14585" max="14585" width="8.7109375" style="3" customWidth="1"/>
    <col min="14586" max="14586" width="10" style="3" customWidth="1"/>
    <col min="14587" max="14587" width="8.28515625" style="3" customWidth="1"/>
    <col min="14588" max="14588" width="7" style="3" customWidth="1"/>
    <col min="14589" max="14589" width="8.28515625" style="3" customWidth="1"/>
    <col min="14590" max="14590" width="9.140625" style="3"/>
    <col min="14591" max="14591" width="11.5703125" style="3" bestFit="1" customWidth="1"/>
    <col min="14592" max="14819" width="9.140625" style="3"/>
    <col min="14820" max="14820" width="5.140625" style="3" customWidth="1"/>
    <col min="14821" max="14821" width="51.5703125" style="3" customWidth="1"/>
    <col min="14822" max="14822" width="6.140625" style="3" customWidth="1"/>
    <col min="14823" max="14823" width="6.85546875" style="3" customWidth="1"/>
    <col min="14824" max="14824" width="11.140625" style="3" customWidth="1"/>
    <col min="14825" max="14825" width="10.42578125" style="3" customWidth="1"/>
    <col min="14826" max="14826" width="8.140625" style="3" customWidth="1"/>
    <col min="14827" max="14828" width="9.85546875" style="3" customWidth="1"/>
    <col min="14829" max="14829" width="8.5703125" style="3" customWidth="1"/>
    <col min="14830" max="14830" width="9.5703125" style="3" customWidth="1"/>
    <col min="14831" max="14832" width="7.42578125" style="3" customWidth="1"/>
    <col min="14833" max="14834" width="8" style="3" customWidth="1"/>
    <col min="14835" max="14835" width="10.5703125" style="3" customWidth="1"/>
    <col min="14836" max="14839" width="8" style="3" customWidth="1"/>
    <col min="14840" max="14840" width="10" style="3" customWidth="1"/>
    <col min="14841" max="14841" width="8.7109375" style="3" customWidth="1"/>
    <col min="14842" max="14842" width="10" style="3" customWidth="1"/>
    <col min="14843" max="14843" width="8.28515625" style="3" customWidth="1"/>
    <col min="14844" max="14844" width="7" style="3" customWidth="1"/>
    <col min="14845" max="14845" width="8.28515625" style="3" customWidth="1"/>
    <col min="14846" max="14846" width="9.140625" style="3"/>
    <col min="14847" max="14847" width="11.5703125" style="3" bestFit="1" customWidth="1"/>
    <col min="14848" max="15075" width="9.140625" style="3"/>
    <col min="15076" max="15076" width="5.140625" style="3" customWidth="1"/>
    <col min="15077" max="15077" width="51.5703125" style="3" customWidth="1"/>
    <col min="15078" max="15078" width="6.140625" style="3" customWidth="1"/>
    <col min="15079" max="15079" width="6.85546875" style="3" customWidth="1"/>
    <col min="15080" max="15080" width="11.140625" style="3" customWidth="1"/>
    <col min="15081" max="15081" width="10.42578125" style="3" customWidth="1"/>
    <col min="15082" max="15082" width="8.140625" style="3" customWidth="1"/>
    <col min="15083" max="15084" width="9.85546875" style="3" customWidth="1"/>
    <col min="15085" max="15085" width="8.5703125" style="3" customWidth="1"/>
    <col min="15086" max="15086" width="9.5703125" style="3" customWidth="1"/>
    <col min="15087" max="15088" width="7.42578125" style="3" customWidth="1"/>
    <col min="15089" max="15090" width="8" style="3" customWidth="1"/>
    <col min="15091" max="15091" width="10.5703125" style="3" customWidth="1"/>
    <col min="15092" max="15095" width="8" style="3" customWidth="1"/>
    <col min="15096" max="15096" width="10" style="3" customWidth="1"/>
    <col min="15097" max="15097" width="8.7109375" style="3" customWidth="1"/>
    <col min="15098" max="15098" width="10" style="3" customWidth="1"/>
    <col min="15099" max="15099" width="8.28515625" style="3" customWidth="1"/>
    <col min="15100" max="15100" width="7" style="3" customWidth="1"/>
    <col min="15101" max="15101" width="8.28515625" style="3" customWidth="1"/>
    <col min="15102" max="15102" width="9.140625" style="3"/>
    <col min="15103" max="15103" width="11.5703125" style="3" bestFit="1" customWidth="1"/>
    <col min="15104" max="15331" width="9.140625" style="3"/>
    <col min="15332" max="15332" width="5.140625" style="3" customWidth="1"/>
    <col min="15333" max="15333" width="51.5703125" style="3" customWidth="1"/>
    <col min="15334" max="15334" width="6.140625" style="3" customWidth="1"/>
    <col min="15335" max="15335" width="6.85546875" style="3" customWidth="1"/>
    <col min="15336" max="15336" width="11.140625" style="3" customWidth="1"/>
    <col min="15337" max="15337" width="10.42578125" style="3" customWidth="1"/>
    <col min="15338" max="15338" width="8.140625" style="3" customWidth="1"/>
    <col min="15339" max="15340" width="9.85546875" style="3" customWidth="1"/>
    <col min="15341" max="15341" width="8.5703125" style="3" customWidth="1"/>
    <col min="15342" max="15342" width="9.5703125" style="3" customWidth="1"/>
    <col min="15343" max="15344" width="7.42578125" style="3" customWidth="1"/>
    <col min="15345" max="15346" width="8" style="3" customWidth="1"/>
    <col min="15347" max="15347" width="10.5703125" style="3" customWidth="1"/>
    <col min="15348" max="15351" width="8" style="3" customWidth="1"/>
    <col min="15352" max="15352" width="10" style="3" customWidth="1"/>
    <col min="15353" max="15353" width="8.7109375" style="3" customWidth="1"/>
    <col min="15354" max="15354" width="10" style="3" customWidth="1"/>
    <col min="15355" max="15355" width="8.28515625" style="3" customWidth="1"/>
    <col min="15356" max="15356" width="7" style="3" customWidth="1"/>
    <col min="15357" max="15357" width="8.28515625" style="3" customWidth="1"/>
    <col min="15358" max="15358" width="9.140625" style="3"/>
    <col min="15359" max="15359" width="11.5703125" style="3" bestFit="1" customWidth="1"/>
    <col min="15360" max="15587" width="9.140625" style="3"/>
    <col min="15588" max="15588" width="5.140625" style="3" customWidth="1"/>
    <col min="15589" max="15589" width="51.5703125" style="3" customWidth="1"/>
    <col min="15590" max="15590" width="6.140625" style="3" customWidth="1"/>
    <col min="15591" max="15591" width="6.85546875" style="3" customWidth="1"/>
    <col min="15592" max="15592" width="11.140625" style="3" customWidth="1"/>
    <col min="15593" max="15593" width="10.42578125" style="3" customWidth="1"/>
    <col min="15594" max="15594" width="8.140625" style="3" customWidth="1"/>
    <col min="15595" max="15596" width="9.85546875" style="3" customWidth="1"/>
    <col min="15597" max="15597" width="8.5703125" style="3" customWidth="1"/>
    <col min="15598" max="15598" width="9.5703125" style="3" customWidth="1"/>
    <col min="15599" max="15600" width="7.42578125" style="3" customWidth="1"/>
    <col min="15601" max="15602" width="8" style="3" customWidth="1"/>
    <col min="15603" max="15603" width="10.5703125" style="3" customWidth="1"/>
    <col min="15604" max="15607" width="8" style="3" customWidth="1"/>
    <col min="15608" max="15608" width="10" style="3" customWidth="1"/>
    <col min="15609" max="15609" width="8.7109375" style="3" customWidth="1"/>
    <col min="15610" max="15610" width="10" style="3" customWidth="1"/>
    <col min="15611" max="15611" width="8.28515625" style="3" customWidth="1"/>
    <col min="15612" max="15612" width="7" style="3" customWidth="1"/>
    <col min="15613" max="15613" width="8.28515625" style="3" customWidth="1"/>
    <col min="15614" max="15614" width="9.140625" style="3"/>
    <col min="15615" max="15615" width="11.5703125" style="3" bestFit="1" customWidth="1"/>
    <col min="15616" max="15843" width="9.140625" style="3"/>
    <col min="15844" max="15844" width="5.140625" style="3" customWidth="1"/>
    <col min="15845" max="15845" width="51.5703125" style="3" customWidth="1"/>
    <col min="15846" max="15846" width="6.140625" style="3" customWidth="1"/>
    <col min="15847" max="15847" width="6.85546875" style="3" customWidth="1"/>
    <col min="15848" max="15848" width="11.140625" style="3" customWidth="1"/>
    <col min="15849" max="15849" width="10.42578125" style="3" customWidth="1"/>
    <col min="15850" max="15850" width="8.140625" style="3" customWidth="1"/>
    <col min="15851" max="15852" width="9.85546875" style="3" customWidth="1"/>
    <col min="15853" max="15853" width="8.5703125" style="3" customWidth="1"/>
    <col min="15854" max="15854" width="9.5703125" style="3" customWidth="1"/>
    <col min="15855" max="15856" width="7.42578125" style="3" customWidth="1"/>
    <col min="15857" max="15858" width="8" style="3" customWidth="1"/>
    <col min="15859" max="15859" width="10.5703125" style="3" customWidth="1"/>
    <col min="15860" max="15863" width="8" style="3" customWidth="1"/>
    <col min="15864" max="15864" width="10" style="3" customWidth="1"/>
    <col min="15865" max="15865" width="8.7109375" style="3" customWidth="1"/>
    <col min="15866" max="15866" width="10" style="3" customWidth="1"/>
    <col min="15867" max="15867" width="8.28515625" style="3" customWidth="1"/>
    <col min="15868" max="15868" width="7" style="3" customWidth="1"/>
    <col min="15869" max="15869" width="8.28515625" style="3" customWidth="1"/>
    <col min="15870" max="15870" width="9.140625" style="3"/>
    <col min="15871" max="15871" width="11.5703125" style="3" bestFit="1" customWidth="1"/>
    <col min="15872" max="16099" width="9.140625" style="3"/>
    <col min="16100" max="16100" width="5.140625" style="3" customWidth="1"/>
    <col min="16101" max="16101" width="51.5703125" style="3" customWidth="1"/>
    <col min="16102" max="16102" width="6.140625" style="3" customWidth="1"/>
    <col min="16103" max="16103" width="6.85546875" style="3" customWidth="1"/>
    <col min="16104" max="16104" width="11.140625" style="3" customWidth="1"/>
    <col min="16105" max="16105" width="10.42578125" style="3" customWidth="1"/>
    <col min="16106" max="16106" width="8.140625" style="3" customWidth="1"/>
    <col min="16107" max="16108" width="9.85546875" style="3" customWidth="1"/>
    <col min="16109" max="16109" width="8.5703125" style="3" customWidth="1"/>
    <col min="16110" max="16110" width="9.5703125" style="3" customWidth="1"/>
    <col min="16111" max="16112" width="7.42578125" style="3" customWidth="1"/>
    <col min="16113" max="16114" width="8" style="3" customWidth="1"/>
    <col min="16115" max="16115" width="10.5703125" style="3" customWidth="1"/>
    <col min="16116" max="16119" width="8" style="3" customWidth="1"/>
    <col min="16120" max="16120" width="10" style="3" customWidth="1"/>
    <col min="16121" max="16121" width="8.7109375" style="3" customWidth="1"/>
    <col min="16122" max="16122" width="10" style="3" customWidth="1"/>
    <col min="16123" max="16123" width="8.28515625" style="3" customWidth="1"/>
    <col min="16124" max="16124" width="7" style="3" customWidth="1"/>
    <col min="16125" max="16125" width="8.28515625" style="3" customWidth="1"/>
    <col min="16126" max="16126" width="9.140625" style="3"/>
    <col min="16127" max="16127" width="11.5703125" style="3" bestFit="1" customWidth="1"/>
    <col min="16128" max="16355" width="9.140625" style="3"/>
    <col min="16356" max="16378" width="9.140625" style="3" customWidth="1"/>
    <col min="16379" max="16384" width="9.140625" style="3"/>
  </cols>
  <sheetData>
    <row r="1" spans="1:22" x14ac:dyDescent="0.25">
      <c r="A1" s="124"/>
      <c r="B1" s="124"/>
      <c r="C1" s="124"/>
      <c r="D1" s="4"/>
      <c r="P1" s="137"/>
      <c r="Q1" s="137"/>
      <c r="R1" s="137"/>
      <c r="S1" s="137"/>
      <c r="T1" s="137"/>
    </row>
    <row r="2" spans="1:22" ht="16.5" x14ac:dyDescent="0.25">
      <c r="A2" s="125" t="s">
        <v>160</v>
      </c>
      <c r="B2" s="126"/>
      <c r="C2" s="126"/>
      <c r="D2" s="126"/>
      <c r="E2" s="126"/>
      <c r="F2" s="126"/>
      <c r="G2" s="126"/>
      <c r="H2" s="126"/>
      <c r="I2" s="126"/>
      <c r="J2" s="126"/>
      <c r="K2" s="126"/>
      <c r="L2" s="126"/>
      <c r="M2" s="126"/>
      <c r="N2" s="126"/>
      <c r="O2" s="126"/>
      <c r="P2" s="126"/>
      <c r="Q2" s="126"/>
      <c r="R2" s="126"/>
      <c r="S2" s="126"/>
      <c r="T2" s="126"/>
    </row>
    <row r="3" spans="1:22" ht="16.5" x14ac:dyDescent="0.25">
      <c r="A3" s="127" t="s">
        <v>170</v>
      </c>
      <c r="B3" s="127"/>
      <c r="C3" s="127"/>
      <c r="D3" s="127"/>
      <c r="E3" s="127"/>
      <c r="F3" s="127"/>
      <c r="G3" s="127"/>
      <c r="H3" s="127"/>
      <c r="I3" s="127"/>
      <c r="J3" s="127"/>
      <c r="K3" s="127"/>
      <c r="L3" s="127"/>
      <c r="M3" s="127"/>
      <c r="N3" s="127"/>
      <c r="O3" s="127"/>
      <c r="P3" s="127"/>
      <c r="Q3" s="127"/>
      <c r="R3" s="127"/>
      <c r="S3" s="127"/>
      <c r="T3" s="127"/>
    </row>
    <row r="4" spans="1:22" ht="18.75" customHeight="1" x14ac:dyDescent="0.25">
      <c r="P4" s="85"/>
      <c r="Q4" s="138" t="s">
        <v>135</v>
      </c>
      <c r="R4" s="138"/>
      <c r="S4" s="138"/>
      <c r="T4" s="138"/>
    </row>
    <row r="5" spans="1:22" s="19" customFormat="1" ht="31.5" customHeight="1" x14ac:dyDescent="0.2">
      <c r="A5" s="128" t="s">
        <v>5</v>
      </c>
      <c r="B5" s="111" t="s">
        <v>3</v>
      </c>
      <c r="C5" s="111" t="s">
        <v>9</v>
      </c>
      <c r="D5" s="129" t="s">
        <v>20</v>
      </c>
      <c r="E5" s="130"/>
      <c r="F5" s="130"/>
      <c r="G5" s="130"/>
      <c r="H5" s="130"/>
      <c r="I5" s="130"/>
      <c r="J5" s="131" t="s">
        <v>150</v>
      </c>
      <c r="K5" s="132"/>
      <c r="L5" s="132"/>
      <c r="M5" s="132"/>
      <c r="N5" s="133"/>
      <c r="O5" s="134" t="s">
        <v>136</v>
      </c>
      <c r="P5" s="135"/>
      <c r="Q5" s="135"/>
      <c r="R5" s="135"/>
      <c r="S5" s="136"/>
      <c r="T5" s="111" t="s">
        <v>0</v>
      </c>
      <c r="V5" s="58"/>
    </row>
    <row r="6" spans="1:22" s="20" customFormat="1" ht="30.75" customHeight="1" x14ac:dyDescent="0.25">
      <c r="A6" s="128"/>
      <c r="B6" s="111"/>
      <c r="C6" s="111"/>
      <c r="D6" s="111" t="s">
        <v>21</v>
      </c>
      <c r="E6" s="110" t="s">
        <v>22</v>
      </c>
      <c r="F6" s="123" t="s">
        <v>23</v>
      </c>
      <c r="G6" s="123"/>
      <c r="H6" s="123"/>
      <c r="I6" s="123"/>
      <c r="J6" s="112" t="s">
        <v>6</v>
      </c>
      <c r="K6" s="134" t="s">
        <v>24</v>
      </c>
      <c r="L6" s="135"/>
      <c r="M6" s="135"/>
      <c r="N6" s="136"/>
      <c r="O6" s="122" t="s">
        <v>6</v>
      </c>
      <c r="P6" s="117" t="s">
        <v>25</v>
      </c>
      <c r="Q6" s="117"/>
      <c r="R6" s="117"/>
      <c r="S6" s="118"/>
      <c r="T6" s="111"/>
      <c r="V6" s="59"/>
    </row>
    <row r="7" spans="1:22" s="19" customFormat="1" ht="18.75" customHeight="1" x14ac:dyDescent="0.2">
      <c r="A7" s="128"/>
      <c r="B7" s="111"/>
      <c r="C7" s="111"/>
      <c r="D7" s="111"/>
      <c r="E7" s="110"/>
      <c r="F7" s="119" t="s">
        <v>7</v>
      </c>
      <c r="G7" s="119" t="s">
        <v>8</v>
      </c>
      <c r="H7" s="119" t="s">
        <v>10</v>
      </c>
      <c r="I7" s="119" t="s">
        <v>27</v>
      </c>
      <c r="J7" s="113"/>
      <c r="K7" s="119" t="s">
        <v>7</v>
      </c>
      <c r="L7" s="119" t="s">
        <v>8</v>
      </c>
      <c r="M7" s="119" t="s">
        <v>26</v>
      </c>
      <c r="N7" s="119" t="s">
        <v>27</v>
      </c>
      <c r="O7" s="122"/>
      <c r="P7" s="122" t="s">
        <v>7</v>
      </c>
      <c r="Q7" s="119" t="s">
        <v>8</v>
      </c>
      <c r="R7" s="110" t="s">
        <v>26</v>
      </c>
      <c r="S7" s="119" t="s">
        <v>27</v>
      </c>
      <c r="T7" s="111"/>
      <c r="V7" s="58"/>
    </row>
    <row r="8" spans="1:22" s="19" customFormat="1" ht="6" customHeight="1" x14ac:dyDescent="0.2">
      <c r="A8" s="128"/>
      <c r="B8" s="111"/>
      <c r="C8" s="111"/>
      <c r="D8" s="111"/>
      <c r="E8" s="110"/>
      <c r="F8" s="120"/>
      <c r="G8" s="120"/>
      <c r="H8" s="120"/>
      <c r="I8" s="120"/>
      <c r="J8" s="113"/>
      <c r="K8" s="120"/>
      <c r="L8" s="120" t="s">
        <v>8</v>
      </c>
      <c r="M8" s="120" t="s">
        <v>26</v>
      </c>
      <c r="N8" s="120" t="s">
        <v>27</v>
      </c>
      <c r="O8" s="122"/>
      <c r="P8" s="122"/>
      <c r="Q8" s="120"/>
      <c r="R8" s="110"/>
      <c r="S8" s="120"/>
      <c r="T8" s="111"/>
      <c r="V8" s="58"/>
    </row>
    <row r="9" spans="1:22" s="19" customFormat="1" ht="15.75" customHeight="1" x14ac:dyDescent="0.2">
      <c r="A9" s="128"/>
      <c r="B9" s="111"/>
      <c r="C9" s="111"/>
      <c r="D9" s="111"/>
      <c r="E9" s="110"/>
      <c r="F9" s="121"/>
      <c r="G9" s="121"/>
      <c r="H9" s="121"/>
      <c r="I9" s="121"/>
      <c r="J9" s="114"/>
      <c r="K9" s="121"/>
      <c r="L9" s="121" t="s">
        <v>8</v>
      </c>
      <c r="M9" s="121" t="s">
        <v>26</v>
      </c>
      <c r="N9" s="121" t="s">
        <v>27</v>
      </c>
      <c r="O9" s="122"/>
      <c r="P9" s="122"/>
      <c r="Q9" s="121"/>
      <c r="R9" s="110"/>
      <c r="S9" s="121"/>
      <c r="T9" s="111"/>
      <c r="V9" s="58"/>
    </row>
    <row r="10" spans="1:22" s="6" customFormat="1" ht="17.25" customHeight="1" x14ac:dyDescent="0.25">
      <c r="A10" s="55">
        <v>1</v>
      </c>
      <c r="B10" s="7">
        <v>2</v>
      </c>
      <c r="C10" s="7">
        <v>3</v>
      </c>
      <c r="D10" s="7">
        <v>4</v>
      </c>
      <c r="E10" s="87">
        <v>5</v>
      </c>
      <c r="F10" s="86">
        <v>6</v>
      </c>
      <c r="G10" s="86">
        <v>7</v>
      </c>
      <c r="H10" s="86">
        <v>8</v>
      </c>
      <c r="I10" s="86">
        <v>9</v>
      </c>
      <c r="J10" s="86">
        <v>15</v>
      </c>
      <c r="K10" s="86">
        <v>16</v>
      </c>
      <c r="L10" s="86">
        <v>17</v>
      </c>
      <c r="M10" s="86">
        <v>18</v>
      </c>
      <c r="N10" s="86">
        <v>19</v>
      </c>
      <c r="O10" s="86">
        <v>20</v>
      </c>
      <c r="P10" s="86">
        <v>21</v>
      </c>
      <c r="Q10" s="86">
        <v>22</v>
      </c>
      <c r="R10" s="87">
        <v>23</v>
      </c>
      <c r="S10" s="86">
        <v>24</v>
      </c>
      <c r="T10" s="7">
        <v>25</v>
      </c>
      <c r="V10" s="60"/>
    </row>
    <row r="11" spans="1:22" s="13" customFormat="1" ht="18.75" customHeight="1" x14ac:dyDescent="0.15">
      <c r="A11" s="56"/>
      <c r="B11" s="12" t="s">
        <v>93</v>
      </c>
      <c r="C11" s="10"/>
      <c r="D11" s="8"/>
      <c r="E11" s="34">
        <f t="shared" ref="E11:S11" si="0">E13+E22+E79</f>
        <v>256488</v>
      </c>
      <c r="F11" s="34">
        <f t="shared" si="0"/>
        <v>35350</v>
      </c>
      <c r="G11" s="34">
        <f t="shared" si="0"/>
        <v>19500</v>
      </c>
      <c r="H11" s="34">
        <f t="shared" si="0"/>
        <v>201638</v>
      </c>
      <c r="I11" s="34">
        <f t="shared" si="0"/>
        <v>0</v>
      </c>
      <c r="J11" s="34">
        <f t="shared" si="0"/>
        <v>1800</v>
      </c>
      <c r="K11" s="34">
        <f t="shared" si="0"/>
        <v>0</v>
      </c>
      <c r="L11" s="34">
        <f t="shared" si="0"/>
        <v>1800</v>
      </c>
      <c r="M11" s="34">
        <f t="shared" si="0"/>
        <v>0</v>
      </c>
      <c r="N11" s="34">
        <f t="shared" si="0"/>
        <v>0</v>
      </c>
      <c r="O11" s="34">
        <f t="shared" si="0"/>
        <v>247070</v>
      </c>
      <c r="P11" s="34">
        <f t="shared" si="0"/>
        <v>38850</v>
      </c>
      <c r="Q11" s="34">
        <f t="shared" si="0"/>
        <v>19700</v>
      </c>
      <c r="R11" s="34">
        <f t="shared" si="0"/>
        <v>188520</v>
      </c>
      <c r="S11" s="34">
        <f t="shared" si="0"/>
        <v>0</v>
      </c>
      <c r="T11" s="71"/>
      <c r="U11" s="95"/>
      <c r="V11" s="61"/>
    </row>
    <row r="12" spans="1:22" s="13" customFormat="1" ht="30.75" hidden="1" customHeight="1" x14ac:dyDescent="0.15">
      <c r="A12" s="56"/>
      <c r="B12" s="12"/>
      <c r="C12" s="10"/>
      <c r="D12" s="8"/>
      <c r="E12" s="34"/>
      <c r="F12" s="34"/>
      <c r="G12" s="34"/>
      <c r="H12" s="34"/>
      <c r="I12" s="34"/>
      <c r="J12" s="34"/>
      <c r="K12" s="34"/>
      <c r="L12" s="34"/>
      <c r="M12" s="34"/>
      <c r="N12" s="34"/>
      <c r="O12" s="34"/>
      <c r="P12" s="34"/>
      <c r="Q12" s="34"/>
      <c r="R12" s="34"/>
      <c r="S12" s="34"/>
      <c r="T12" s="71"/>
      <c r="V12" s="61"/>
    </row>
    <row r="13" spans="1:22" s="13" customFormat="1" ht="52.5" x14ac:dyDescent="0.15">
      <c r="A13" s="56" t="s">
        <v>1</v>
      </c>
      <c r="B13" s="12" t="s">
        <v>163</v>
      </c>
      <c r="C13" s="10"/>
      <c r="D13" s="8"/>
      <c r="E13" s="34">
        <f t="shared" ref="E13:R13" si="1">E14+E16+E18</f>
        <v>34530</v>
      </c>
      <c r="F13" s="34">
        <f t="shared" si="1"/>
        <v>0</v>
      </c>
      <c r="G13" s="34">
        <f t="shared" si="1"/>
        <v>3300</v>
      </c>
      <c r="H13" s="34">
        <f t="shared" si="1"/>
        <v>31230</v>
      </c>
      <c r="I13" s="34">
        <f t="shared" si="1"/>
        <v>0</v>
      </c>
      <c r="J13" s="34">
        <f t="shared" si="1"/>
        <v>1800</v>
      </c>
      <c r="K13" s="34">
        <f t="shared" si="1"/>
        <v>0</v>
      </c>
      <c r="L13" s="34">
        <f t="shared" si="1"/>
        <v>1800</v>
      </c>
      <c r="M13" s="34">
        <f t="shared" si="1"/>
        <v>0</v>
      </c>
      <c r="N13" s="34">
        <f t="shared" si="1"/>
        <v>0</v>
      </c>
      <c r="O13" s="34">
        <f t="shared" si="1"/>
        <v>28491</v>
      </c>
      <c r="P13" s="34">
        <f t="shared" si="1"/>
        <v>0</v>
      </c>
      <c r="Q13" s="34">
        <f t="shared" si="1"/>
        <v>0</v>
      </c>
      <c r="R13" s="34">
        <f t="shared" si="1"/>
        <v>28491</v>
      </c>
      <c r="S13" s="34"/>
      <c r="T13" s="71"/>
      <c r="V13" s="61"/>
    </row>
    <row r="14" spans="1:22" s="16" customFormat="1" ht="18.75" customHeight="1" x14ac:dyDescent="0.2">
      <c r="A14" s="33">
        <v>1</v>
      </c>
      <c r="B14" s="22" t="s">
        <v>19</v>
      </c>
      <c r="C14" s="15"/>
      <c r="D14" s="14"/>
      <c r="E14" s="88">
        <f t="shared" ref="E14:S14" si="2">SUM(E15:E15)</f>
        <v>8381</v>
      </c>
      <c r="F14" s="88">
        <f t="shared" si="2"/>
        <v>0</v>
      </c>
      <c r="G14" s="88">
        <f t="shared" si="2"/>
        <v>1800</v>
      </c>
      <c r="H14" s="88">
        <f t="shared" si="2"/>
        <v>6581</v>
      </c>
      <c r="I14" s="88">
        <f t="shared" si="2"/>
        <v>0</v>
      </c>
      <c r="J14" s="88">
        <f t="shared" si="2"/>
        <v>1800</v>
      </c>
      <c r="K14" s="88">
        <f t="shared" si="2"/>
        <v>0</v>
      </c>
      <c r="L14" s="88">
        <f t="shared" si="2"/>
        <v>1800</v>
      </c>
      <c r="M14" s="88">
        <f t="shared" si="2"/>
        <v>0</v>
      </c>
      <c r="N14" s="88">
        <f t="shared" si="2"/>
        <v>0</v>
      </c>
      <c r="O14" s="88">
        <f t="shared" si="2"/>
        <v>6581</v>
      </c>
      <c r="P14" s="88">
        <f t="shared" si="2"/>
        <v>0</v>
      </c>
      <c r="Q14" s="88">
        <f t="shared" si="2"/>
        <v>0</v>
      </c>
      <c r="R14" s="88">
        <f t="shared" si="2"/>
        <v>6581</v>
      </c>
      <c r="S14" s="88">
        <f t="shared" si="2"/>
        <v>0</v>
      </c>
      <c r="T14" s="72"/>
      <c r="U14" s="26"/>
      <c r="V14" s="62"/>
    </row>
    <row r="15" spans="1:22" s="44" customFormat="1" ht="71.25" customHeight="1" x14ac:dyDescent="0.2">
      <c r="A15" s="36" t="s">
        <v>12</v>
      </c>
      <c r="B15" s="27" t="s">
        <v>31</v>
      </c>
      <c r="C15" s="29" t="s">
        <v>32</v>
      </c>
      <c r="D15" s="37" t="s">
        <v>33</v>
      </c>
      <c r="E15" s="97">
        <f>F15+G15+H15+I15</f>
        <v>8381</v>
      </c>
      <c r="F15" s="38"/>
      <c r="G15" s="98">
        <v>1800</v>
      </c>
      <c r="H15" s="98">
        <v>6581</v>
      </c>
      <c r="I15" s="24"/>
      <c r="J15" s="38">
        <f>K15+L15+M15+N15</f>
        <v>1800</v>
      </c>
      <c r="K15" s="38"/>
      <c r="L15" s="38">
        <v>1800</v>
      </c>
      <c r="M15" s="38"/>
      <c r="N15" s="38"/>
      <c r="O15" s="38">
        <f>P15+Q15+R15+S15</f>
        <v>6581</v>
      </c>
      <c r="P15" s="40"/>
      <c r="Q15" s="25"/>
      <c r="R15" s="38">
        <v>6581</v>
      </c>
      <c r="S15" s="25"/>
      <c r="T15" s="41"/>
      <c r="U15" s="103"/>
      <c r="V15" s="63"/>
    </row>
    <row r="16" spans="1:22" s="44" customFormat="1" ht="28.5" customHeight="1" x14ac:dyDescent="0.2">
      <c r="A16" s="33">
        <v>2</v>
      </c>
      <c r="B16" s="32" t="s">
        <v>50</v>
      </c>
      <c r="C16" s="42"/>
      <c r="D16" s="42"/>
      <c r="E16" s="39">
        <f>E17</f>
        <v>7507</v>
      </c>
      <c r="F16" s="39">
        <f t="shared" ref="F16:R16" si="3">F17</f>
        <v>0</v>
      </c>
      <c r="G16" s="39">
        <f t="shared" si="3"/>
        <v>1500</v>
      </c>
      <c r="H16" s="39">
        <f t="shared" si="3"/>
        <v>6007</v>
      </c>
      <c r="I16" s="39">
        <f t="shared" si="3"/>
        <v>0</v>
      </c>
      <c r="J16" s="39">
        <f t="shared" si="3"/>
        <v>0</v>
      </c>
      <c r="K16" s="39">
        <f t="shared" si="3"/>
        <v>0</v>
      </c>
      <c r="L16" s="39">
        <f t="shared" si="3"/>
        <v>0</v>
      </c>
      <c r="M16" s="39">
        <f t="shared" si="3"/>
        <v>0</v>
      </c>
      <c r="N16" s="39">
        <f t="shared" si="3"/>
        <v>0</v>
      </c>
      <c r="O16" s="39">
        <f t="shared" si="3"/>
        <v>5190</v>
      </c>
      <c r="P16" s="39">
        <f t="shared" si="3"/>
        <v>0</v>
      </c>
      <c r="Q16" s="39">
        <f t="shared" si="3"/>
        <v>0</v>
      </c>
      <c r="R16" s="39">
        <f t="shared" si="3"/>
        <v>5190</v>
      </c>
      <c r="S16" s="43"/>
      <c r="T16" s="73"/>
      <c r="V16" s="63"/>
    </row>
    <row r="17" spans="1:22" s="46" customFormat="1" ht="46.5" customHeight="1" x14ac:dyDescent="0.2">
      <c r="A17" s="36" t="s">
        <v>15</v>
      </c>
      <c r="B17" s="27" t="s">
        <v>39</v>
      </c>
      <c r="C17" s="36" t="s">
        <v>51</v>
      </c>
      <c r="D17" s="36" t="s">
        <v>124</v>
      </c>
      <c r="E17" s="38">
        <f>F17+G17+H17</f>
        <v>7507</v>
      </c>
      <c r="F17" s="38"/>
      <c r="G17" s="24">
        <v>1500</v>
      </c>
      <c r="H17" s="24">
        <v>6007</v>
      </c>
      <c r="I17" s="24"/>
      <c r="J17" s="38"/>
      <c r="K17" s="38"/>
      <c r="L17" s="38"/>
      <c r="M17" s="38"/>
      <c r="N17" s="38"/>
      <c r="O17" s="38">
        <f>P17+Q17+R17+S17</f>
        <v>5190</v>
      </c>
      <c r="P17" s="40"/>
      <c r="Q17" s="41"/>
      <c r="R17" s="38">
        <f>6690-1500</f>
        <v>5190</v>
      </c>
      <c r="S17" s="25"/>
      <c r="T17" s="41"/>
      <c r="U17" s="47"/>
      <c r="V17" s="64"/>
    </row>
    <row r="18" spans="1:22" s="16" customFormat="1" ht="19.5" customHeight="1" x14ac:dyDescent="0.2">
      <c r="A18" s="33">
        <v>3</v>
      </c>
      <c r="B18" s="22" t="s">
        <v>38</v>
      </c>
      <c r="C18" s="15"/>
      <c r="D18" s="14"/>
      <c r="E18" s="39">
        <f>SUM(E19:E21)</f>
        <v>18642</v>
      </c>
      <c r="F18" s="39">
        <f t="shared" ref="F18:R18" si="4">SUM(F19:F21)</f>
        <v>0</v>
      </c>
      <c r="G18" s="39">
        <f t="shared" si="4"/>
        <v>0</v>
      </c>
      <c r="H18" s="39">
        <f t="shared" si="4"/>
        <v>18642</v>
      </c>
      <c r="I18" s="39">
        <f t="shared" si="4"/>
        <v>0</v>
      </c>
      <c r="J18" s="39">
        <f t="shared" si="4"/>
        <v>0</v>
      </c>
      <c r="K18" s="39">
        <f t="shared" si="4"/>
        <v>0</v>
      </c>
      <c r="L18" s="39">
        <f t="shared" si="4"/>
        <v>0</v>
      </c>
      <c r="M18" s="39">
        <f t="shared" si="4"/>
        <v>0</v>
      </c>
      <c r="N18" s="39">
        <f t="shared" si="4"/>
        <v>0</v>
      </c>
      <c r="O18" s="39">
        <f t="shared" si="4"/>
        <v>16720</v>
      </c>
      <c r="P18" s="39">
        <f t="shared" si="4"/>
        <v>0</v>
      </c>
      <c r="Q18" s="39">
        <f t="shared" si="4"/>
        <v>0</v>
      </c>
      <c r="R18" s="39">
        <f t="shared" si="4"/>
        <v>16720</v>
      </c>
      <c r="S18" s="89">
        <f t="shared" ref="S18" si="5">SUM(S19:S21)</f>
        <v>0</v>
      </c>
      <c r="T18" s="74"/>
      <c r="V18" s="62"/>
    </row>
    <row r="19" spans="1:22" s="48" customFormat="1" ht="52.5" customHeight="1" x14ac:dyDescent="0.2">
      <c r="A19" s="36" t="s">
        <v>17</v>
      </c>
      <c r="B19" s="27" t="s">
        <v>40</v>
      </c>
      <c r="C19" s="37" t="s">
        <v>32</v>
      </c>
      <c r="D19" s="37" t="s">
        <v>41</v>
      </c>
      <c r="E19" s="38">
        <f>F19+G19+H19+I19</f>
        <v>4000</v>
      </c>
      <c r="F19" s="38"/>
      <c r="G19" s="24"/>
      <c r="H19" s="24">
        <v>4000</v>
      </c>
      <c r="I19" s="24"/>
      <c r="J19" s="38"/>
      <c r="K19" s="38"/>
      <c r="L19" s="38"/>
      <c r="M19" s="38"/>
      <c r="N19" s="38"/>
      <c r="O19" s="38">
        <f>P19+Q19+R19+S19</f>
        <v>3890</v>
      </c>
      <c r="P19" s="40"/>
      <c r="Q19" s="41"/>
      <c r="R19" s="24">
        <v>3890</v>
      </c>
      <c r="S19" s="25"/>
      <c r="T19" s="41"/>
      <c r="V19" s="65"/>
    </row>
    <row r="20" spans="1:22" s="48" customFormat="1" ht="73.5" customHeight="1" x14ac:dyDescent="0.2">
      <c r="A20" s="36" t="s">
        <v>18</v>
      </c>
      <c r="B20" s="27" t="s">
        <v>42</v>
      </c>
      <c r="C20" s="37" t="s">
        <v>44</v>
      </c>
      <c r="D20" s="37" t="s">
        <v>43</v>
      </c>
      <c r="E20" s="38">
        <f>F20+G20+H20+I20</f>
        <v>13981</v>
      </c>
      <c r="F20" s="38"/>
      <c r="G20" s="24"/>
      <c r="H20" s="24">
        <v>13981</v>
      </c>
      <c r="I20" s="24"/>
      <c r="J20" s="38"/>
      <c r="K20" s="38"/>
      <c r="L20" s="38"/>
      <c r="M20" s="38"/>
      <c r="N20" s="38"/>
      <c r="O20" s="38">
        <f t="shared" ref="O20:O21" si="6">P20+Q20+R20+S20</f>
        <v>12200</v>
      </c>
      <c r="P20" s="40"/>
      <c r="Q20" s="41"/>
      <c r="R20" s="24">
        <v>12200</v>
      </c>
      <c r="S20" s="25"/>
      <c r="T20" s="41"/>
      <c r="V20" s="65"/>
    </row>
    <row r="21" spans="1:22" s="48" customFormat="1" ht="55.5" customHeight="1" x14ac:dyDescent="0.2">
      <c r="A21" s="36" t="s">
        <v>74</v>
      </c>
      <c r="B21" s="27" t="s">
        <v>34</v>
      </c>
      <c r="C21" s="36" t="s">
        <v>36</v>
      </c>
      <c r="D21" s="37" t="s">
        <v>77</v>
      </c>
      <c r="E21" s="38">
        <f>F21+G21+H21+I21</f>
        <v>661</v>
      </c>
      <c r="F21" s="49"/>
      <c r="G21" s="50"/>
      <c r="H21" s="24">
        <v>661</v>
      </c>
      <c r="I21" s="50"/>
      <c r="J21" s="38"/>
      <c r="K21" s="24"/>
      <c r="L21" s="24"/>
      <c r="M21" s="24"/>
      <c r="N21" s="24"/>
      <c r="O21" s="38">
        <f t="shared" si="6"/>
        <v>630</v>
      </c>
      <c r="P21" s="24"/>
      <c r="Q21" s="24"/>
      <c r="R21" s="24">
        <v>630</v>
      </c>
      <c r="S21" s="24"/>
      <c r="T21" s="41"/>
      <c r="V21" s="65"/>
    </row>
    <row r="22" spans="1:22" s="13" customFormat="1" ht="30.75" customHeight="1" x14ac:dyDescent="0.15">
      <c r="A22" s="56" t="s">
        <v>2</v>
      </c>
      <c r="B22" s="23" t="s">
        <v>149</v>
      </c>
      <c r="C22" s="10"/>
      <c r="D22" s="8"/>
      <c r="E22" s="34">
        <f t="shared" ref="E22:S22" si="7">E23+E66+E75</f>
        <v>221958</v>
      </c>
      <c r="F22" s="34">
        <f t="shared" si="7"/>
        <v>35350</v>
      </c>
      <c r="G22" s="34">
        <f t="shared" si="7"/>
        <v>16200</v>
      </c>
      <c r="H22" s="34">
        <f t="shared" si="7"/>
        <v>170408</v>
      </c>
      <c r="I22" s="34">
        <f t="shared" si="7"/>
        <v>0</v>
      </c>
      <c r="J22" s="34">
        <f t="shared" si="7"/>
        <v>0</v>
      </c>
      <c r="K22" s="34">
        <f t="shared" si="7"/>
        <v>0</v>
      </c>
      <c r="L22" s="34">
        <f t="shared" si="7"/>
        <v>0</v>
      </c>
      <c r="M22" s="34">
        <f t="shared" si="7"/>
        <v>0</v>
      </c>
      <c r="N22" s="34">
        <f t="shared" si="7"/>
        <v>0</v>
      </c>
      <c r="O22" s="34">
        <f t="shared" si="7"/>
        <v>214517</v>
      </c>
      <c r="P22" s="34">
        <f t="shared" si="7"/>
        <v>38850</v>
      </c>
      <c r="Q22" s="34">
        <f t="shared" si="7"/>
        <v>19700</v>
      </c>
      <c r="R22" s="34">
        <f t="shared" si="7"/>
        <v>155967</v>
      </c>
      <c r="S22" s="34">
        <f t="shared" si="7"/>
        <v>0</v>
      </c>
      <c r="T22" s="75"/>
      <c r="V22" s="61"/>
    </row>
    <row r="23" spans="1:22" s="13" customFormat="1" ht="51" x14ac:dyDescent="0.15">
      <c r="A23" s="56" t="s">
        <v>4</v>
      </c>
      <c r="B23" s="23" t="s">
        <v>164</v>
      </c>
      <c r="C23" s="10"/>
      <c r="D23" s="8"/>
      <c r="E23" s="34">
        <f t="shared" ref="E23:S23" si="8">E24+E42+E47+E57+E64</f>
        <v>189568</v>
      </c>
      <c r="F23" s="34">
        <f t="shared" si="8"/>
        <v>35350</v>
      </c>
      <c r="G23" s="34">
        <f t="shared" si="8"/>
        <v>16200</v>
      </c>
      <c r="H23" s="34">
        <f t="shared" si="8"/>
        <v>138018</v>
      </c>
      <c r="I23" s="34">
        <f t="shared" si="8"/>
        <v>0</v>
      </c>
      <c r="J23" s="34">
        <f t="shared" si="8"/>
        <v>0</v>
      </c>
      <c r="K23" s="34">
        <f t="shared" si="8"/>
        <v>0</v>
      </c>
      <c r="L23" s="34">
        <f t="shared" si="8"/>
        <v>0</v>
      </c>
      <c r="M23" s="34">
        <f t="shared" si="8"/>
        <v>0</v>
      </c>
      <c r="N23" s="34">
        <f t="shared" si="8"/>
        <v>0</v>
      </c>
      <c r="O23" s="34">
        <f t="shared" si="8"/>
        <v>192127</v>
      </c>
      <c r="P23" s="34">
        <f t="shared" si="8"/>
        <v>31850</v>
      </c>
      <c r="Q23" s="34">
        <f t="shared" si="8"/>
        <v>19700</v>
      </c>
      <c r="R23" s="34">
        <f t="shared" si="8"/>
        <v>140577</v>
      </c>
      <c r="S23" s="34">
        <f t="shared" si="8"/>
        <v>0</v>
      </c>
      <c r="T23" s="75"/>
      <c r="V23" s="61"/>
    </row>
    <row r="24" spans="1:22" s="18" customFormat="1" ht="20.25" customHeight="1" x14ac:dyDescent="0.2">
      <c r="A24" s="33">
        <v>1</v>
      </c>
      <c r="B24" s="22" t="s">
        <v>162</v>
      </c>
      <c r="C24" s="9"/>
      <c r="D24" s="9"/>
      <c r="E24" s="34">
        <f t="shared" ref="E24:S24" si="9">SUM(E25:E41)</f>
        <v>99909</v>
      </c>
      <c r="F24" s="34">
        <f t="shared" si="9"/>
        <v>29350</v>
      </c>
      <c r="G24" s="34">
        <f t="shared" si="9"/>
        <v>10250</v>
      </c>
      <c r="H24" s="34">
        <f t="shared" si="9"/>
        <v>60309</v>
      </c>
      <c r="I24" s="34">
        <f t="shared" si="9"/>
        <v>0</v>
      </c>
      <c r="J24" s="34">
        <f t="shared" si="9"/>
        <v>0</v>
      </c>
      <c r="K24" s="34">
        <f t="shared" si="9"/>
        <v>0</v>
      </c>
      <c r="L24" s="34">
        <f t="shared" si="9"/>
        <v>0</v>
      </c>
      <c r="M24" s="34">
        <f t="shared" si="9"/>
        <v>0</v>
      </c>
      <c r="N24" s="34">
        <f t="shared" si="9"/>
        <v>0</v>
      </c>
      <c r="O24" s="34">
        <f t="shared" si="9"/>
        <v>102524</v>
      </c>
      <c r="P24" s="34">
        <f t="shared" si="9"/>
        <v>29350</v>
      </c>
      <c r="Q24" s="34">
        <f t="shared" si="9"/>
        <v>10250</v>
      </c>
      <c r="R24" s="34">
        <f t="shared" si="9"/>
        <v>62924</v>
      </c>
      <c r="S24" s="34">
        <f t="shared" si="9"/>
        <v>0</v>
      </c>
      <c r="T24" s="76"/>
      <c r="V24" s="66"/>
    </row>
    <row r="25" spans="1:22" s="18" customFormat="1" ht="50.25" customHeight="1" x14ac:dyDescent="0.2">
      <c r="A25" s="29" t="s">
        <v>12</v>
      </c>
      <c r="B25" s="27" t="s">
        <v>57</v>
      </c>
      <c r="C25" s="9" t="s">
        <v>56</v>
      </c>
      <c r="D25" s="9" t="s">
        <v>111</v>
      </c>
      <c r="E25" s="24">
        <f>F25+G25+H25</f>
        <v>15000</v>
      </c>
      <c r="F25" s="24"/>
      <c r="G25" s="24">
        <v>2000</v>
      </c>
      <c r="H25" s="24">
        <v>13000</v>
      </c>
      <c r="I25" s="34"/>
      <c r="J25" s="24"/>
      <c r="K25" s="34"/>
      <c r="L25" s="24"/>
      <c r="M25" s="24"/>
      <c r="N25" s="34"/>
      <c r="O25" s="24">
        <f>P25+Q25+R25</f>
        <v>15000</v>
      </c>
      <c r="P25" s="34"/>
      <c r="Q25" s="24">
        <v>2000</v>
      </c>
      <c r="R25" s="24">
        <v>13000</v>
      </c>
      <c r="S25" s="34"/>
      <c r="T25" s="76"/>
      <c r="V25" s="66"/>
    </row>
    <row r="26" spans="1:22" s="18" customFormat="1" ht="58.5" customHeight="1" x14ac:dyDescent="0.2">
      <c r="A26" s="29" t="s">
        <v>13</v>
      </c>
      <c r="B26" s="27" t="s">
        <v>58</v>
      </c>
      <c r="C26" s="9"/>
      <c r="D26" s="9" t="s">
        <v>116</v>
      </c>
      <c r="E26" s="24">
        <f t="shared" ref="E26:E37" si="10">F26+G26+H26</f>
        <v>2000</v>
      </c>
      <c r="F26" s="24">
        <v>1000</v>
      </c>
      <c r="G26" s="24"/>
      <c r="H26" s="24">
        <v>1000</v>
      </c>
      <c r="I26" s="34"/>
      <c r="J26" s="24"/>
      <c r="K26" s="24"/>
      <c r="L26" s="34"/>
      <c r="M26" s="24"/>
      <c r="N26" s="34"/>
      <c r="O26" s="24">
        <f t="shared" ref="O26:O38" si="11">P26+Q26+R26</f>
        <v>2000</v>
      </c>
      <c r="P26" s="24">
        <v>1000</v>
      </c>
      <c r="Q26" s="24"/>
      <c r="R26" s="24">
        <v>1000</v>
      </c>
      <c r="S26" s="34"/>
      <c r="T26" s="41"/>
      <c r="V26" s="66"/>
    </row>
    <row r="27" spans="1:22" s="21" customFormat="1" ht="57" customHeight="1" x14ac:dyDescent="0.2">
      <c r="A27" s="29" t="s">
        <v>75</v>
      </c>
      <c r="B27" s="28" t="s">
        <v>72</v>
      </c>
      <c r="C27" s="17" t="s">
        <v>56</v>
      </c>
      <c r="D27" s="9" t="s">
        <v>112</v>
      </c>
      <c r="E27" s="24">
        <f t="shared" si="10"/>
        <v>2145</v>
      </c>
      <c r="F27" s="50"/>
      <c r="G27" s="50"/>
      <c r="H27" s="52">
        <v>2145</v>
      </c>
      <c r="I27" s="50"/>
      <c r="J27" s="24"/>
      <c r="K27" s="50"/>
      <c r="L27" s="50"/>
      <c r="M27" s="24"/>
      <c r="N27" s="50"/>
      <c r="O27" s="24">
        <f t="shared" si="11"/>
        <v>2145</v>
      </c>
      <c r="P27" s="50"/>
      <c r="Q27" s="90"/>
      <c r="R27" s="24">
        <v>2145</v>
      </c>
      <c r="S27" s="80"/>
      <c r="T27" s="41"/>
      <c r="V27" s="67"/>
    </row>
    <row r="28" spans="1:22" s="21" customFormat="1" ht="57" customHeight="1" x14ac:dyDescent="0.2">
      <c r="A28" s="29" t="s">
        <v>79</v>
      </c>
      <c r="B28" s="28" t="s">
        <v>73</v>
      </c>
      <c r="C28" s="17" t="s">
        <v>56</v>
      </c>
      <c r="D28" s="9" t="s">
        <v>113</v>
      </c>
      <c r="E28" s="24">
        <f t="shared" si="10"/>
        <v>2100</v>
      </c>
      <c r="F28" s="24">
        <v>1000</v>
      </c>
      <c r="G28" s="24"/>
      <c r="H28" s="52">
        <v>1100</v>
      </c>
      <c r="I28" s="24"/>
      <c r="J28" s="24"/>
      <c r="K28" s="24"/>
      <c r="L28" s="24"/>
      <c r="M28" s="24"/>
      <c r="N28" s="24"/>
      <c r="O28" s="24">
        <f t="shared" si="11"/>
        <v>2100</v>
      </c>
      <c r="P28" s="24">
        <v>1000</v>
      </c>
      <c r="Q28" s="24"/>
      <c r="R28" s="24">
        <v>1100</v>
      </c>
      <c r="S28" s="34"/>
      <c r="T28" s="41"/>
      <c r="V28" s="67"/>
    </row>
    <row r="29" spans="1:22" s="18" customFormat="1" ht="51.75" customHeight="1" x14ac:dyDescent="0.2">
      <c r="A29" s="29" t="s">
        <v>84</v>
      </c>
      <c r="B29" s="27" t="s">
        <v>45</v>
      </c>
      <c r="C29" s="9" t="s">
        <v>37</v>
      </c>
      <c r="D29" s="9" t="s">
        <v>46</v>
      </c>
      <c r="E29" s="24">
        <f t="shared" si="10"/>
        <v>1000</v>
      </c>
      <c r="F29" s="24"/>
      <c r="G29" s="24"/>
      <c r="H29" s="52">
        <v>1000</v>
      </c>
      <c r="I29" s="24"/>
      <c r="J29" s="24"/>
      <c r="K29" s="24"/>
      <c r="L29" s="24"/>
      <c r="M29" s="24"/>
      <c r="N29" s="24"/>
      <c r="O29" s="24">
        <f t="shared" si="11"/>
        <v>996</v>
      </c>
      <c r="P29" s="24"/>
      <c r="Q29" s="52"/>
      <c r="R29" s="24">
        <v>996</v>
      </c>
      <c r="S29" s="24"/>
      <c r="T29" s="41"/>
      <c r="V29" s="66"/>
    </row>
    <row r="30" spans="1:22" s="13" customFormat="1" ht="45" x14ac:dyDescent="0.15">
      <c r="A30" s="29" t="s">
        <v>88</v>
      </c>
      <c r="B30" s="28" t="s">
        <v>67</v>
      </c>
      <c r="C30" s="9" t="s">
        <v>66</v>
      </c>
      <c r="D30" s="9" t="s">
        <v>110</v>
      </c>
      <c r="E30" s="24">
        <f t="shared" si="10"/>
        <v>14950</v>
      </c>
      <c r="F30" s="24">
        <v>7000</v>
      </c>
      <c r="G30" s="24">
        <v>1000</v>
      </c>
      <c r="H30" s="52">
        <v>6950</v>
      </c>
      <c r="I30" s="24"/>
      <c r="J30" s="24"/>
      <c r="K30" s="24"/>
      <c r="L30" s="24"/>
      <c r="M30" s="24"/>
      <c r="N30" s="24"/>
      <c r="O30" s="24">
        <f t="shared" si="11"/>
        <v>14950</v>
      </c>
      <c r="P30" s="24">
        <v>7000</v>
      </c>
      <c r="Q30" s="24">
        <v>1000</v>
      </c>
      <c r="R30" s="24">
        <v>6950</v>
      </c>
      <c r="S30" s="24"/>
      <c r="T30" s="76"/>
      <c r="V30" s="61"/>
    </row>
    <row r="31" spans="1:22" s="53" customFormat="1" ht="76.5" x14ac:dyDescent="0.15">
      <c r="A31" s="29" t="s">
        <v>89</v>
      </c>
      <c r="B31" s="28" t="s">
        <v>94</v>
      </c>
      <c r="C31" s="36" t="s">
        <v>52</v>
      </c>
      <c r="D31" s="36" t="s">
        <v>114</v>
      </c>
      <c r="E31" s="24">
        <f>F31+G31+H31</f>
        <v>2329</v>
      </c>
      <c r="F31" s="24"/>
      <c r="G31" s="24"/>
      <c r="H31" s="52">
        <v>2329</v>
      </c>
      <c r="I31" s="24"/>
      <c r="J31" s="24"/>
      <c r="K31" s="24"/>
      <c r="L31" s="24"/>
      <c r="M31" s="24"/>
      <c r="N31" s="24"/>
      <c r="O31" s="24">
        <f>P31+Q31+R31</f>
        <v>2329</v>
      </c>
      <c r="P31" s="24"/>
      <c r="Q31" s="52"/>
      <c r="R31" s="24">
        <v>2329</v>
      </c>
      <c r="S31" s="24"/>
      <c r="T31" s="41"/>
      <c r="V31" s="96"/>
    </row>
    <row r="32" spans="1:22" s="53" customFormat="1" ht="56.25" x14ac:dyDescent="0.15">
      <c r="A32" s="29" t="s">
        <v>90</v>
      </c>
      <c r="B32" s="28" t="s">
        <v>68</v>
      </c>
      <c r="C32" s="36" t="s">
        <v>56</v>
      </c>
      <c r="D32" s="36" t="s">
        <v>115</v>
      </c>
      <c r="E32" s="24">
        <f>F32+G32+H32</f>
        <v>3323</v>
      </c>
      <c r="F32" s="34"/>
      <c r="G32" s="34"/>
      <c r="H32" s="52">
        <v>3323</v>
      </c>
      <c r="I32" s="24"/>
      <c r="J32" s="24"/>
      <c r="K32" s="24"/>
      <c r="L32" s="24"/>
      <c r="M32" s="24"/>
      <c r="N32" s="24"/>
      <c r="O32" s="24">
        <f>P32+Q32+R32</f>
        <v>3323</v>
      </c>
      <c r="P32" s="34"/>
      <c r="Q32" s="102"/>
      <c r="R32" s="24">
        <v>3323</v>
      </c>
      <c r="S32" s="24"/>
      <c r="T32" s="41"/>
      <c r="V32" s="96"/>
    </row>
    <row r="33" spans="1:22" s="53" customFormat="1" ht="56.25" x14ac:dyDescent="0.15">
      <c r="A33" s="29" t="s">
        <v>92</v>
      </c>
      <c r="B33" s="28" t="s">
        <v>69</v>
      </c>
      <c r="C33" s="36" t="s">
        <v>56</v>
      </c>
      <c r="D33" s="36" t="s">
        <v>130</v>
      </c>
      <c r="E33" s="24">
        <f>F33+G33+H33</f>
        <v>5212</v>
      </c>
      <c r="F33" s="24"/>
      <c r="G33" s="24"/>
      <c r="H33" s="52">
        <v>5212</v>
      </c>
      <c r="I33" s="34"/>
      <c r="J33" s="24"/>
      <c r="K33" s="24"/>
      <c r="L33" s="24"/>
      <c r="M33" s="24"/>
      <c r="N33" s="34"/>
      <c r="O33" s="24">
        <f>P33+Q33+R33</f>
        <v>5212</v>
      </c>
      <c r="P33" s="34"/>
      <c r="Q33" s="102"/>
      <c r="R33" s="24">
        <v>5212</v>
      </c>
      <c r="S33" s="34"/>
      <c r="T33" s="41"/>
      <c r="V33" s="96"/>
    </row>
    <row r="34" spans="1:22" s="13" customFormat="1" ht="66.75" customHeight="1" x14ac:dyDescent="0.15">
      <c r="A34" s="29" t="s">
        <v>91</v>
      </c>
      <c r="B34" s="28" t="s">
        <v>153</v>
      </c>
      <c r="C34" s="9" t="s">
        <v>52</v>
      </c>
      <c r="D34" s="10"/>
      <c r="E34" s="24">
        <f t="shared" si="10"/>
        <v>1650</v>
      </c>
      <c r="F34" s="24">
        <v>700</v>
      </c>
      <c r="G34" s="24"/>
      <c r="H34" s="52">
        <v>950</v>
      </c>
      <c r="I34" s="34"/>
      <c r="J34" s="35"/>
      <c r="K34" s="24"/>
      <c r="L34" s="24"/>
      <c r="M34" s="24"/>
      <c r="N34" s="34"/>
      <c r="O34" s="24">
        <f t="shared" si="11"/>
        <v>1650</v>
      </c>
      <c r="P34" s="24">
        <v>700</v>
      </c>
      <c r="Q34" s="24"/>
      <c r="R34" s="24">
        <v>950</v>
      </c>
      <c r="S34" s="34"/>
      <c r="T34" s="77"/>
      <c r="V34" s="61"/>
    </row>
    <row r="35" spans="1:22" s="53" customFormat="1" ht="76.5" x14ac:dyDescent="0.15">
      <c r="A35" s="29" t="s">
        <v>126</v>
      </c>
      <c r="B35" s="27" t="s">
        <v>87</v>
      </c>
      <c r="C35" s="36" t="s">
        <v>52</v>
      </c>
      <c r="D35" s="36" t="s">
        <v>109</v>
      </c>
      <c r="E35" s="24">
        <f>F35+G35+H35</f>
        <v>1550</v>
      </c>
      <c r="F35" s="91">
        <v>750</v>
      </c>
      <c r="G35" s="91"/>
      <c r="H35" s="91">
        <v>800</v>
      </c>
      <c r="I35" s="24"/>
      <c r="J35" s="24"/>
      <c r="K35" s="24"/>
      <c r="L35" s="24"/>
      <c r="M35" s="24"/>
      <c r="N35" s="24"/>
      <c r="O35" s="24">
        <f>P35+Q35+R35</f>
        <v>1550</v>
      </c>
      <c r="P35" s="91">
        <v>750</v>
      </c>
      <c r="Q35" s="91"/>
      <c r="R35" s="91">
        <v>800</v>
      </c>
      <c r="S35" s="24"/>
      <c r="T35" s="41"/>
      <c r="V35" s="96"/>
    </row>
    <row r="36" spans="1:22" s="53" customFormat="1" ht="51" x14ac:dyDescent="0.15">
      <c r="A36" s="29" t="s">
        <v>138</v>
      </c>
      <c r="B36" s="28" t="s">
        <v>86</v>
      </c>
      <c r="C36" s="105"/>
      <c r="D36" s="105"/>
      <c r="E36" s="24">
        <f>F36+G36+H36</f>
        <v>12000</v>
      </c>
      <c r="F36" s="24">
        <v>4000</v>
      </c>
      <c r="G36" s="24">
        <v>1000</v>
      </c>
      <c r="H36" s="24">
        <v>7000</v>
      </c>
      <c r="I36" s="24">
        <v>0</v>
      </c>
      <c r="J36" s="24"/>
      <c r="K36" s="24"/>
      <c r="L36" s="24"/>
      <c r="M36" s="24"/>
      <c r="N36" s="24">
        <v>0</v>
      </c>
      <c r="O36" s="24">
        <f>P36+Q36+R36</f>
        <v>11719</v>
      </c>
      <c r="P36" s="24">
        <v>4000</v>
      </c>
      <c r="Q36" s="24">
        <v>1000</v>
      </c>
      <c r="R36" s="24">
        <v>6719</v>
      </c>
      <c r="S36" s="24"/>
      <c r="T36" s="78"/>
      <c r="V36" s="96"/>
    </row>
    <row r="37" spans="1:22" s="53" customFormat="1" ht="63.75" x14ac:dyDescent="0.15">
      <c r="A37" s="29" t="s">
        <v>139</v>
      </c>
      <c r="B37" s="27" t="s">
        <v>154</v>
      </c>
      <c r="C37" s="36" t="s">
        <v>81</v>
      </c>
      <c r="D37" s="33"/>
      <c r="E37" s="24">
        <f t="shared" si="10"/>
        <v>1200</v>
      </c>
      <c r="F37" s="91">
        <v>700</v>
      </c>
      <c r="G37" s="91"/>
      <c r="H37" s="91">
        <v>500</v>
      </c>
      <c r="I37" s="24"/>
      <c r="J37" s="24"/>
      <c r="K37" s="24"/>
      <c r="L37" s="24"/>
      <c r="M37" s="24"/>
      <c r="N37" s="24"/>
      <c r="O37" s="24">
        <f t="shared" si="11"/>
        <v>1200</v>
      </c>
      <c r="P37" s="91">
        <v>700</v>
      </c>
      <c r="Q37" s="91"/>
      <c r="R37" s="91">
        <v>500</v>
      </c>
      <c r="S37" s="24"/>
      <c r="T37" s="78"/>
      <c r="V37" s="96"/>
    </row>
    <row r="38" spans="1:22" s="53" customFormat="1" ht="140.25" x14ac:dyDescent="0.15">
      <c r="A38" s="29" t="s">
        <v>140</v>
      </c>
      <c r="B38" s="27" t="s">
        <v>78</v>
      </c>
      <c r="C38" s="36" t="s">
        <v>52</v>
      </c>
      <c r="D38" s="36"/>
      <c r="E38" s="24">
        <f>F38+G38+H38</f>
        <v>15000</v>
      </c>
      <c r="F38" s="24">
        <v>4500</v>
      </c>
      <c r="G38" s="24">
        <v>5250</v>
      </c>
      <c r="H38" s="24">
        <v>5250</v>
      </c>
      <c r="I38" s="24"/>
      <c r="J38" s="24"/>
      <c r="K38" s="24"/>
      <c r="L38" s="24"/>
      <c r="M38" s="24"/>
      <c r="N38" s="24"/>
      <c r="O38" s="24">
        <f t="shared" si="11"/>
        <v>15000</v>
      </c>
      <c r="P38" s="24">
        <v>4500</v>
      </c>
      <c r="Q38" s="24">
        <v>5250</v>
      </c>
      <c r="R38" s="24">
        <v>5250</v>
      </c>
      <c r="S38" s="24"/>
      <c r="T38" s="78"/>
      <c r="V38" s="96"/>
    </row>
    <row r="39" spans="1:22" s="53" customFormat="1" ht="51" x14ac:dyDescent="0.15">
      <c r="A39" s="29" t="s">
        <v>141</v>
      </c>
      <c r="B39" s="28" t="s">
        <v>131</v>
      </c>
      <c r="C39" s="36" t="s">
        <v>133</v>
      </c>
      <c r="D39" s="36"/>
      <c r="E39" s="24">
        <f>F39+G39+H39</f>
        <v>750</v>
      </c>
      <c r="F39" s="24">
        <v>700</v>
      </c>
      <c r="G39" s="24"/>
      <c r="H39" s="24">
        <v>50</v>
      </c>
      <c r="I39" s="24"/>
      <c r="J39" s="24"/>
      <c r="K39" s="24"/>
      <c r="L39" s="24"/>
      <c r="M39" s="24"/>
      <c r="N39" s="24"/>
      <c r="O39" s="24">
        <f>P39+Q39+R39</f>
        <v>750</v>
      </c>
      <c r="P39" s="24">
        <v>700</v>
      </c>
      <c r="Q39" s="24"/>
      <c r="R39" s="24">
        <v>50</v>
      </c>
      <c r="S39" s="24"/>
      <c r="T39" s="78"/>
      <c r="V39" s="96"/>
    </row>
    <row r="40" spans="1:22" s="53" customFormat="1" ht="51" x14ac:dyDescent="0.15">
      <c r="A40" s="29" t="s">
        <v>142</v>
      </c>
      <c r="B40" s="28" t="s">
        <v>82</v>
      </c>
      <c r="C40" s="9" t="s">
        <v>133</v>
      </c>
      <c r="D40" s="10"/>
      <c r="E40" s="24">
        <f>F40+G40+H40</f>
        <v>6100</v>
      </c>
      <c r="F40" s="24">
        <v>4000</v>
      </c>
      <c r="G40" s="24"/>
      <c r="H40" s="52">
        <v>2100</v>
      </c>
      <c r="I40" s="24"/>
      <c r="J40" s="24"/>
      <c r="K40" s="24"/>
      <c r="L40" s="24"/>
      <c r="M40" s="24"/>
      <c r="N40" s="24"/>
      <c r="O40" s="24">
        <f>P40+Q40+R40</f>
        <v>9000</v>
      </c>
      <c r="P40" s="24">
        <v>4000</v>
      </c>
      <c r="Q40" s="24"/>
      <c r="R40" s="52">
        <v>5000</v>
      </c>
      <c r="S40" s="24"/>
      <c r="T40" s="78"/>
      <c r="V40" s="96"/>
    </row>
    <row r="41" spans="1:22" s="53" customFormat="1" ht="66" customHeight="1" x14ac:dyDescent="0.15">
      <c r="A41" s="29" t="s">
        <v>143</v>
      </c>
      <c r="B41" s="28" t="s">
        <v>104</v>
      </c>
      <c r="C41" s="36" t="s">
        <v>66</v>
      </c>
      <c r="D41" s="33"/>
      <c r="E41" s="24">
        <f>F41+G41+H41</f>
        <v>13600</v>
      </c>
      <c r="F41" s="24">
        <v>5000</v>
      </c>
      <c r="G41" s="24">
        <v>1000</v>
      </c>
      <c r="H41" s="52">
        <v>7600</v>
      </c>
      <c r="I41" s="34"/>
      <c r="J41" s="24"/>
      <c r="K41" s="24"/>
      <c r="L41" s="24"/>
      <c r="M41" s="24"/>
      <c r="N41" s="34"/>
      <c r="O41" s="24">
        <f>P41+Q41+R41</f>
        <v>13600</v>
      </c>
      <c r="P41" s="24">
        <v>5000</v>
      </c>
      <c r="Q41" s="24">
        <v>1000</v>
      </c>
      <c r="R41" s="24">
        <v>7600</v>
      </c>
      <c r="S41" s="34"/>
      <c r="T41" s="78"/>
      <c r="V41" s="96"/>
    </row>
    <row r="42" spans="1:22" s="51" customFormat="1" ht="18" customHeight="1" x14ac:dyDescent="0.2">
      <c r="A42" s="33">
        <v>2</v>
      </c>
      <c r="B42" s="32" t="s">
        <v>14</v>
      </c>
      <c r="C42" s="36"/>
      <c r="D42" s="36"/>
      <c r="E42" s="34">
        <f t="shared" ref="E42:S42" si="12">SUM(E43:E46)</f>
        <v>5200</v>
      </c>
      <c r="F42" s="34">
        <f t="shared" si="12"/>
        <v>0</v>
      </c>
      <c r="G42" s="34">
        <f t="shared" si="12"/>
        <v>1000</v>
      </c>
      <c r="H42" s="34">
        <f t="shared" si="12"/>
        <v>4200</v>
      </c>
      <c r="I42" s="34">
        <f t="shared" si="12"/>
        <v>0</v>
      </c>
      <c r="J42" s="34">
        <f t="shared" si="12"/>
        <v>0</v>
      </c>
      <c r="K42" s="34">
        <f t="shared" si="12"/>
        <v>0</v>
      </c>
      <c r="L42" s="34">
        <f t="shared" si="12"/>
        <v>0</v>
      </c>
      <c r="M42" s="34">
        <f t="shared" si="12"/>
        <v>0</v>
      </c>
      <c r="N42" s="34">
        <f t="shared" si="12"/>
        <v>0</v>
      </c>
      <c r="O42" s="34">
        <f t="shared" si="12"/>
        <v>5200</v>
      </c>
      <c r="P42" s="34">
        <f t="shared" si="12"/>
        <v>0</v>
      </c>
      <c r="Q42" s="34">
        <f t="shared" si="12"/>
        <v>1000</v>
      </c>
      <c r="R42" s="34">
        <f t="shared" si="12"/>
        <v>4200</v>
      </c>
      <c r="S42" s="34">
        <f t="shared" si="12"/>
        <v>0</v>
      </c>
      <c r="T42" s="104"/>
      <c r="V42" s="68"/>
    </row>
    <row r="43" spans="1:22" s="51" customFormat="1" ht="45" x14ac:dyDescent="0.2">
      <c r="A43" s="36" t="s">
        <v>15</v>
      </c>
      <c r="B43" s="27" t="s">
        <v>59</v>
      </c>
      <c r="C43" s="36" t="s">
        <v>37</v>
      </c>
      <c r="D43" s="36" t="s">
        <v>60</v>
      </c>
      <c r="E43" s="24">
        <f>F43+G43+H43+I43</f>
        <v>1821</v>
      </c>
      <c r="F43" s="24"/>
      <c r="G43" s="24">
        <v>500</v>
      </c>
      <c r="H43" s="52">
        <v>1321</v>
      </c>
      <c r="I43" s="24"/>
      <c r="J43" s="24"/>
      <c r="K43" s="24"/>
      <c r="L43" s="24"/>
      <c r="M43" s="24"/>
      <c r="N43" s="24"/>
      <c r="O43" s="24">
        <f>P43+Q43+R43+S43</f>
        <v>1821</v>
      </c>
      <c r="P43" s="24"/>
      <c r="Q43" s="24">
        <v>500</v>
      </c>
      <c r="R43" s="24">
        <v>1321</v>
      </c>
      <c r="S43" s="24"/>
      <c r="T43" s="41"/>
      <c r="V43" s="68"/>
    </row>
    <row r="44" spans="1:22" s="70" customFormat="1" ht="54.75" customHeight="1" x14ac:dyDescent="0.2">
      <c r="A44" s="36" t="s">
        <v>16</v>
      </c>
      <c r="B44" s="27" t="s">
        <v>61</v>
      </c>
      <c r="C44" s="36" t="s">
        <v>56</v>
      </c>
      <c r="D44" s="36" t="s">
        <v>62</v>
      </c>
      <c r="E44" s="24">
        <f>F44+G44+H44+I44</f>
        <v>1755</v>
      </c>
      <c r="F44" s="24"/>
      <c r="G44" s="24">
        <v>500</v>
      </c>
      <c r="H44" s="52">
        <v>1255</v>
      </c>
      <c r="I44" s="24"/>
      <c r="J44" s="24"/>
      <c r="K44" s="24"/>
      <c r="L44" s="24"/>
      <c r="M44" s="24"/>
      <c r="N44" s="24"/>
      <c r="O44" s="24">
        <f>P44+Q44+R44+S44</f>
        <v>1755</v>
      </c>
      <c r="P44" s="24"/>
      <c r="Q44" s="24">
        <v>500</v>
      </c>
      <c r="R44" s="24">
        <v>1255</v>
      </c>
      <c r="S44" s="24"/>
      <c r="T44" s="104"/>
      <c r="V44" s="82"/>
    </row>
    <row r="45" spans="1:22" s="70" customFormat="1" ht="54.75" customHeight="1" x14ac:dyDescent="0.2">
      <c r="A45" s="36" t="s">
        <v>102</v>
      </c>
      <c r="B45" s="27" t="s">
        <v>106</v>
      </c>
      <c r="C45" s="99" t="s">
        <v>81</v>
      </c>
      <c r="D45" s="36" t="s">
        <v>121</v>
      </c>
      <c r="E45" s="38">
        <f>F45+G45+H45+I45</f>
        <v>1174</v>
      </c>
      <c r="F45" s="91">
        <v>0</v>
      </c>
      <c r="G45" s="91"/>
      <c r="H45" s="91">
        <v>1174</v>
      </c>
      <c r="I45" s="24"/>
      <c r="J45" s="24"/>
      <c r="K45" s="38"/>
      <c r="L45" s="38"/>
      <c r="M45" s="38"/>
      <c r="N45" s="38"/>
      <c r="O45" s="24">
        <f>P45+Q45+R45</f>
        <v>1174</v>
      </c>
      <c r="P45" s="91">
        <v>0</v>
      </c>
      <c r="Q45" s="91"/>
      <c r="R45" s="91">
        <v>1174</v>
      </c>
      <c r="S45" s="24"/>
      <c r="T45" s="41"/>
      <c r="V45" s="82"/>
    </row>
    <row r="46" spans="1:22" s="51" customFormat="1" ht="38.25" x14ac:dyDescent="0.2">
      <c r="A46" s="36" t="s">
        <v>103</v>
      </c>
      <c r="B46" s="27" t="s">
        <v>105</v>
      </c>
      <c r="C46" s="36" t="s">
        <v>81</v>
      </c>
      <c r="D46" s="36"/>
      <c r="E46" s="24">
        <f>F46+G46+H46</f>
        <v>450</v>
      </c>
      <c r="F46" s="24">
        <v>0</v>
      </c>
      <c r="G46" s="24">
        <v>0</v>
      </c>
      <c r="H46" s="24">
        <v>450</v>
      </c>
      <c r="I46" s="24">
        <f t="shared" ref="I46:N46" si="13">SUM(I74:I74)</f>
        <v>0</v>
      </c>
      <c r="J46" s="24"/>
      <c r="K46" s="24"/>
      <c r="L46" s="24"/>
      <c r="M46" s="24"/>
      <c r="N46" s="24">
        <f t="shared" si="13"/>
        <v>0</v>
      </c>
      <c r="O46" s="24">
        <f>P46+Q46+R46</f>
        <v>450</v>
      </c>
      <c r="P46" s="24"/>
      <c r="Q46" s="24"/>
      <c r="R46" s="24">
        <v>450</v>
      </c>
      <c r="S46" s="24">
        <f>SUM(S74:S74)</f>
        <v>0</v>
      </c>
      <c r="T46" s="104"/>
      <c r="U46" s="53"/>
      <c r="V46" s="68"/>
    </row>
    <row r="47" spans="1:22" s="51" customFormat="1" ht="20.25" customHeight="1" x14ac:dyDescent="0.2">
      <c r="A47" s="33">
        <v>3</v>
      </c>
      <c r="B47" s="32" t="s">
        <v>125</v>
      </c>
      <c r="C47" s="36"/>
      <c r="D47" s="36"/>
      <c r="E47" s="34">
        <f t="shared" ref="E47:R47" si="14">SUM(E48:E56)</f>
        <v>25340</v>
      </c>
      <c r="F47" s="34">
        <f t="shared" si="14"/>
        <v>3500</v>
      </c>
      <c r="G47" s="34">
        <f t="shared" si="14"/>
        <v>2450</v>
      </c>
      <c r="H47" s="34">
        <f t="shared" si="14"/>
        <v>19390</v>
      </c>
      <c r="I47" s="34">
        <f t="shared" si="14"/>
        <v>0</v>
      </c>
      <c r="J47" s="34">
        <f t="shared" si="14"/>
        <v>0</v>
      </c>
      <c r="K47" s="34">
        <f t="shared" si="14"/>
        <v>0</v>
      </c>
      <c r="L47" s="34">
        <f t="shared" si="14"/>
        <v>0</v>
      </c>
      <c r="M47" s="34">
        <f t="shared" si="14"/>
        <v>0</v>
      </c>
      <c r="N47" s="34">
        <f t="shared" si="14"/>
        <v>0</v>
      </c>
      <c r="O47" s="34">
        <f t="shared" si="14"/>
        <v>25286</v>
      </c>
      <c r="P47" s="34">
        <f t="shared" si="14"/>
        <v>0</v>
      </c>
      <c r="Q47" s="34">
        <f t="shared" si="14"/>
        <v>5950</v>
      </c>
      <c r="R47" s="34">
        <f t="shared" si="14"/>
        <v>19336</v>
      </c>
      <c r="S47" s="34">
        <f>SUM(S50:S56)</f>
        <v>0</v>
      </c>
      <c r="T47" s="104"/>
      <c r="V47" s="68"/>
    </row>
    <row r="48" spans="1:22" s="51" customFormat="1" ht="56.25" x14ac:dyDescent="0.2">
      <c r="A48" s="36" t="s">
        <v>17</v>
      </c>
      <c r="B48" s="28" t="s">
        <v>63</v>
      </c>
      <c r="C48" s="36" t="s">
        <v>64</v>
      </c>
      <c r="D48" s="36" t="s">
        <v>65</v>
      </c>
      <c r="E48" s="24">
        <f>F48+G48+H48+I48</f>
        <v>9318</v>
      </c>
      <c r="F48" s="24">
        <v>3500</v>
      </c>
      <c r="G48" s="24"/>
      <c r="H48" s="52">
        <v>5818</v>
      </c>
      <c r="I48" s="24"/>
      <c r="J48" s="24"/>
      <c r="K48" s="24"/>
      <c r="L48" s="24"/>
      <c r="M48" s="24"/>
      <c r="N48" s="24"/>
      <c r="O48" s="24">
        <f>P48+Q48+R48+S48</f>
        <v>9318</v>
      </c>
      <c r="P48" s="24"/>
      <c r="Q48" s="24">
        <v>3500</v>
      </c>
      <c r="R48" s="24">
        <v>5818</v>
      </c>
      <c r="S48" s="24"/>
      <c r="T48" s="41"/>
      <c r="V48" s="68"/>
    </row>
    <row r="49" spans="1:22" s="51" customFormat="1" ht="56.25" x14ac:dyDescent="0.2">
      <c r="A49" s="36" t="s">
        <v>18</v>
      </c>
      <c r="B49" s="27" t="s">
        <v>107</v>
      </c>
      <c r="C49" s="36" t="s">
        <v>81</v>
      </c>
      <c r="D49" s="36" t="s">
        <v>120</v>
      </c>
      <c r="E49" s="24">
        <f>F49+G49+H49</f>
        <v>1173</v>
      </c>
      <c r="F49" s="24"/>
      <c r="G49" s="24"/>
      <c r="H49" s="24">
        <v>1173</v>
      </c>
      <c r="I49" s="24"/>
      <c r="J49" s="24"/>
      <c r="K49" s="24"/>
      <c r="L49" s="24"/>
      <c r="M49" s="24"/>
      <c r="N49" s="24"/>
      <c r="O49" s="24">
        <f>P49+Q49+R49</f>
        <v>1173</v>
      </c>
      <c r="P49" s="24"/>
      <c r="Q49" s="24"/>
      <c r="R49" s="24">
        <v>1173</v>
      </c>
      <c r="S49" s="24"/>
      <c r="T49" s="41"/>
      <c r="V49" s="68"/>
    </row>
    <row r="50" spans="1:22" s="51" customFormat="1" ht="50.25" customHeight="1" x14ac:dyDescent="0.2">
      <c r="A50" s="36" t="s">
        <v>74</v>
      </c>
      <c r="B50" s="27" t="s">
        <v>48</v>
      </c>
      <c r="C50" s="37" t="s">
        <v>56</v>
      </c>
      <c r="D50" s="37" t="s">
        <v>49</v>
      </c>
      <c r="E50" s="24">
        <f>F50+G50+H50+I50</f>
        <v>1159</v>
      </c>
      <c r="F50" s="24"/>
      <c r="G50" s="24"/>
      <c r="H50" s="52">
        <v>1159</v>
      </c>
      <c r="I50" s="24"/>
      <c r="J50" s="24"/>
      <c r="K50" s="24"/>
      <c r="L50" s="24"/>
      <c r="M50" s="24"/>
      <c r="N50" s="24"/>
      <c r="O50" s="24">
        <f>P50+Q50+R50+S50</f>
        <v>1105</v>
      </c>
      <c r="P50" s="24"/>
      <c r="Q50" s="52"/>
      <c r="R50" s="24">
        <v>1105</v>
      </c>
      <c r="S50" s="24"/>
      <c r="T50" s="41"/>
      <c r="V50" s="68"/>
    </row>
    <row r="51" spans="1:22" s="51" customFormat="1" ht="45" x14ac:dyDescent="0.2">
      <c r="A51" s="36" t="s">
        <v>98</v>
      </c>
      <c r="B51" s="27" t="s">
        <v>76</v>
      </c>
      <c r="C51" s="99" t="s">
        <v>56</v>
      </c>
      <c r="D51" s="36" t="s">
        <v>128</v>
      </c>
      <c r="E51" s="24">
        <f>F51+G51+H51+I51</f>
        <v>5662</v>
      </c>
      <c r="F51" s="24"/>
      <c r="G51" s="24">
        <v>1000</v>
      </c>
      <c r="H51" s="52">
        <v>4662</v>
      </c>
      <c r="I51" s="24"/>
      <c r="J51" s="24"/>
      <c r="K51" s="24"/>
      <c r="L51" s="24"/>
      <c r="M51" s="24"/>
      <c r="N51" s="24"/>
      <c r="O51" s="24">
        <f>P51+Q51+R51+S51</f>
        <v>5662</v>
      </c>
      <c r="P51" s="24"/>
      <c r="Q51" s="24">
        <v>1000</v>
      </c>
      <c r="R51" s="24">
        <v>4662</v>
      </c>
      <c r="S51" s="24"/>
      <c r="T51" s="41"/>
      <c r="V51" s="68"/>
    </row>
    <row r="52" spans="1:22" s="51" customFormat="1" ht="51" x14ac:dyDescent="0.2">
      <c r="A52" s="36" t="s">
        <v>99</v>
      </c>
      <c r="B52" s="27" t="s">
        <v>83</v>
      </c>
      <c r="C52" s="37" t="s">
        <v>56</v>
      </c>
      <c r="D52" s="37"/>
      <c r="E52" s="24">
        <v>1205</v>
      </c>
      <c r="F52" s="24"/>
      <c r="G52" s="24"/>
      <c r="H52" s="52">
        <v>1205</v>
      </c>
      <c r="I52" s="24"/>
      <c r="J52" s="24"/>
      <c r="K52" s="24"/>
      <c r="L52" s="24"/>
      <c r="M52" s="24"/>
      <c r="N52" s="24"/>
      <c r="O52" s="24">
        <f>P52+Q52+R52</f>
        <v>1205</v>
      </c>
      <c r="P52" s="24"/>
      <c r="Q52" s="24"/>
      <c r="R52" s="24">
        <v>1205</v>
      </c>
      <c r="S52" s="34"/>
      <c r="T52" s="41"/>
      <c r="V52" s="68"/>
    </row>
    <row r="53" spans="1:22" s="51" customFormat="1" ht="56.25" x14ac:dyDescent="0.2">
      <c r="A53" s="36" t="s">
        <v>100</v>
      </c>
      <c r="B53" s="28" t="s">
        <v>80</v>
      </c>
      <c r="C53" s="36" t="s">
        <v>56</v>
      </c>
      <c r="D53" s="37" t="s">
        <v>123</v>
      </c>
      <c r="E53" s="24">
        <f>F53+G53+H53</f>
        <v>1046</v>
      </c>
      <c r="F53" s="24"/>
      <c r="G53" s="24"/>
      <c r="H53" s="52">
        <v>1046</v>
      </c>
      <c r="I53" s="24"/>
      <c r="J53" s="24"/>
      <c r="K53" s="24"/>
      <c r="L53" s="24"/>
      <c r="M53" s="24"/>
      <c r="N53" s="24"/>
      <c r="O53" s="24">
        <f>P53+Q53+R53</f>
        <v>1046</v>
      </c>
      <c r="P53" s="24"/>
      <c r="Q53" s="24"/>
      <c r="R53" s="24">
        <v>1046</v>
      </c>
      <c r="S53" s="24"/>
      <c r="T53" s="41"/>
      <c r="V53" s="68"/>
    </row>
    <row r="54" spans="1:22" s="51" customFormat="1" ht="45" x14ac:dyDescent="0.2">
      <c r="A54" s="36" t="s">
        <v>144</v>
      </c>
      <c r="B54" s="28" t="s">
        <v>70</v>
      </c>
      <c r="C54" s="36" t="s">
        <v>56</v>
      </c>
      <c r="D54" s="37" t="s">
        <v>119</v>
      </c>
      <c r="E54" s="24">
        <f>F54+G54+H54</f>
        <v>4277</v>
      </c>
      <c r="F54" s="24"/>
      <c r="G54" s="24">
        <v>1000</v>
      </c>
      <c r="H54" s="52">
        <v>3277</v>
      </c>
      <c r="I54" s="24"/>
      <c r="J54" s="24"/>
      <c r="K54" s="24"/>
      <c r="L54" s="24"/>
      <c r="M54" s="24"/>
      <c r="N54" s="24"/>
      <c r="O54" s="24">
        <f>P54+Q54+R54</f>
        <v>4277</v>
      </c>
      <c r="P54" s="24"/>
      <c r="Q54" s="24">
        <v>1000</v>
      </c>
      <c r="R54" s="24">
        <v>3277</v>
      </c>
      <c r="S54" s="24"/>
      <c r="T54" s="41"/>
      <c r="V54" s="68"/>
    </row>
    <row r="55" spans="1:22" s="51" customFormat="1" ht="38.25" x14ac:dyDescent="0.2">
      <c r="A55" s="36" t="s">
        <v>101</v>
      </c>
      <c r="B55" s="28" t="s">
        <v>152</v>
      </c>
      <c r="C55" s="36" t="s">
        <v>133</v>
      </c>
      <c r="D55" s="36"/>
      <c r="E55" s="24">
        <f>F55+G55+H55</f>
        <v>800</v>
      </c>
      <c r="F55" s="24"/>
      <c r="G55" s="24">
        <v>450</v>
      </c>
      <c r="H55" s="24">
        <v>350</v>
      </c>
      <c r="I55" s="24"/>
      <c r="J55" s="24"/>
      <c r="K55" s="24"/>
      <c r="L55" s="24"/>
      <c r="M55" s="24"/>
      <c r="N55" s="24"/>
      <c r="O55" s="24">
        <f>P55+Q55+R55</f>
        <v>800</v>
      </c>
      <c r="P55" s="24"/>
      <c r="Q55" s="24">
        <v>450</v>
      </c>
      <c r="R55" s="24">
        <v>350</v>
      </c>
      <c r="S55" s="24"/>
      <c r="T55" s="41"/>
      <c r="V55" s="68"/>
    </row>
    <row r="56" spans="1:22" s="53" customFormat="1" ht="47.25" customHeight="1" x14ac:dyDescent="0.15">
      <c r="A56" s="36" t="s">
        <v>161</v>
      </c>
      <c r="B56" s="28" t="s">
        <v>71</v>
      </c>
      <c r="C56" s="36" t="s">
        <v>56</v>
      </c>
      <c r="D56" s="36"/>
      <c r="E56" s="24">
        <f>F56+G56+H56</f>
        <v>700</v>
      </c>
      <c r="F56" s="24"/>
      <c r="G56" s="24"/>
      <c r="H56" s="52">
        <v>700</v>
      </c>
      <c r="I56" s="24"/>
      <c r="J56" s="24"/>
      <c r="K56" s="24"/>
      <c r="L56" s="24"/>
      <c r="M56" s="24"/>
      <c r="N56" s="24"/>
      <c r="O56" s="24">
        <f t="shared" ref="O56" si="15">P56+Q56+R56</f>
        <v>700</v>
      </c>
      <c r="P56" s="24"/>
      <c r="Q56" s="52"/>
      <c r="R56" s="24">
        <v>700</v>
      </c>
      <c r="S56" s="24"/>
      <c r="T56" s="78"/>
      <c r="V56" s="96"/>
    </row>
    <row r="57" spans="1:22" s="44" customFormat="1" ht="24.75" customHeight="1" x14ac:dyDescent="0.2">
      <c r="A57" s="33">
        <v>4</v>
      </c>
      <c r="B57" s="32" t="s">
        <v>38</v>
      </c>
      <c r="C57" s="42"/>
      <c r="D57" s="42"/>
      <c r="E57" s="39">
        <f t="shared" ref="E57:T57" si="16">SUM(E58:E63)</f>
        <v>46722</v>
      </c>
      <c r="F57" s="39">
        <f t="shared" si="16"/>
        <v>0</v>
      </c>
      <c r="G57" s="39">
        <f t="shared" si="16"/>
        <v>0</v>
      </c>
      <c r="H57" s="39">
        <f t="shared" si="16"/>
        <v>46722</v>
      </c>
      <c r="I57" s="39">
        <f t="shared" si="16"/>
        <v>0</v>
      </c>
      <c r="J57" s="39">
        <f t="shared" si="16"/>
        <v>0</v>
      </c>
      <c r="K57" s="39">
        <f t="shared" si="16"/>
        <v>0</v>
      </c>
      <c r="L57" s="39">
        <f t="shared" si="16"/>
        <v>0</v>
      </c>
      <c r="M57" s="39">
        <f t="shared" si="16"/>
        <v>0</v>
      </c>
      <c r="N57" s="39">
        <f t="shared" si="16"/>
        <v>0</v>
      </c>
      <c r="O57" s="39">
        <f t="shared" si="16"/>
        <v>46720</v>
      </c>
      <c r="P57" s="39">
        <f t="shared" si="16"/>
        <v>0</v>
      </c>
      <c r="Q57" s="39">
        <f t="shared" si="16"/>
        <v>0</v>
      </c>
      <c r="R57" s="39">
        <f t="shared" si="16"/>
        <v>46720</v>
      </c>
      <c r="S57" s="39">
        <f t="shared" si="16"/>
        <v>0</v>
      </c>
      <c r="T57" s="106">
        <f t="shared" si="16"/>
        <v>0</v>
      </c>
      <c r="V57" s="63"/>
    </row>
    <row r="58" spans="1:22" s="44" customFormat="1" ht="50.25" customHeight="1" x14ac:dyDescent="0.2">
      <c r="A58" s="29" t="s">
        <v>53</v>
      </c>
      <c r="B58" s="27" t="s">
        <v>35</v>
      </c>
      <c r="C58" s="36" t="s">
        <v>37</v>
      </c>
      <c r="D58" s="36" t="s">
        <v>47</v>
      </c>
      <c r="E58" s="38">
        <f>F58+G58+H58+I58</f>
        <v>2100</v>
      </c>
      <c r="F58" s="40"/>
      <c r="G58" s="41"/>
      <c r="H58" s="52">
        <v>2100</v>
      </c>
      <c r="I58" s="24"/>
      <c r="J58" s="38"/>
      <c r="K58" s="38"/>
      <c r="L58" s="38"/>
      <c r="M58" s="38"/>
      <c r="N58" s="38"/>
      <c r="O58" s="38">
        <f>P58+Q58+R58+S58</f>
        <v>2100</v>
      </c>
      <c r="P58" s="40"/>
      <c r="Q58" s="41"/>
      <c r="R58" s="24">
        <v>2100</v>
      </c>
      <c r="S58" s="25"/>
      <c r="T58" s="41"/>
      <c r="V58" s="63"/>
    </row>
    <row r="59" spans="1:22" s="44" customFormat="1" ht="76.5" x14ac:dyDescent="0.2">
      <c r="A59" s="29" t="s">
        <v>55</v>
      </c>
      <c r="B59" s="27" t="s">
        <v>54</v>
      </c>
      <c r="C59" s="36" t="s">
        <v>56</v>
      </c>
      <c r="D59" s="36" t="s">
        <v>117</v>
      </c>
      <c r="E59" s="38">
        <f>F59+G59+H59+I59</f>
        <v>1171</v>
      </c>
      <c r="F59" s="40"/>
      <c r="G59" s="41"/>
      <c r="H59" s="24">
        <v>1171</v>
      </c>
      <c r="I59" s="24"/>
      <c r="J59" s="38"/>
      <c r="K59" s="38"/>
      <c r="L59" s="38"/>
      <c r="M59" s="38"/>
      <c r="N59" s="38"/>
      <c r="O59" s="38">
        <f>P59+Q59+R59+S59</f>
        <v>1170</v>
      </c>
      <c r="P59" s="40"/>
      <c r="Q59" s="41"/>
      <c r="R59" s="24">
        <v>1170</v>
      </c>
      <c r="S59" s="25"/>
      <c r="T59" s="41"/>
      <c r="V59" s="63"/>
    </row>
    <row r="60" spans="1:22" s="44" customFormat="1" ht="51" x14ac:dyDescent="0.2">
      <c r="A60" s="29" t="s">
        <v>95</v>
      </c>
      <c r="B60" s="27" t="s">
        <v>129</v>
      </c>
      <c r="C60" s="99" t="s">
        <v>56</v>
      </c>
      <c r="D60" s="36" t="s">
        <v>127</v>
      </c>
      <c r="E60" s="38">
        <f>F60+G60+H60+I60</f>
        <v>2691</v>
      </c>
      <c r="F60" s="91"/>
      <c r="G60" s="91"/>
      <c r="H60" s="91">
        <v>2691</v>
      </c>
      <c r="I60" s="24"/>
      <c r="J60" s="38"/>
      <c r="K60" s="38"/>
      <c r="L60" s="38"/>
      <c r="M60" s="38"/>
      <c r="N60" s="38"/>
      <c r="O60" s="38">
        <f>P60+Q60+R60+S60</f>
        <v>2691</v>
      </c>
      <c r="P60" s="91"/>
      <c r="Q60" s="91"/>
      <c r="R60" s="91">
        <v>2691</v>
      </c>
      <c r="S60" s="24"/>
      <c r="T60" s="41"/>
      <c r="V60" s="63"/>
    </row>
    <row r="61" spans="1:22" s="44" customFormat="1" ht="45" x14ac:dyDescent="0.2">
      <c r="A61" s="29" t="s">
        <v>145</v>
      </c>
      <c r="B61" s="27" t="s">
        <v>97</v>
      </c>
      <c r="C61" s="36" t="s">
        <v>81</v>
      </c>
      <c r="D61" s="36" t="s">
        <v>118</v>
      </c>
      <c r="E61" s="24">
        <f>F61+G61+H61</f>
        <v>460</v>
      </c>
      <c r="F61" s="24">
        <v>0</v>
      </c>
      <c r="G61" s="24">
        <v>0</v>
      </c>
      <c r="H61" s="24">
        <v>460</v>
      </c>
      <c r="I61" s="24">
        <f>SUM(I65:I65)</f>
        <v>0</v>
      </c>
      <c r="J61" s="38"/>
      <c r="K61" s="24"/>
      <c r="L61" s="24"/>
      <c r="M61" s="24"/>
      <c r="N61" s="24">
        <f>SUM(N65:N65)</f>
        <v>0</v>
      </c>
      <c r="O61" s="24">
        <f>P61+Q61+R61</f>
        <v>459</v>
      </c>
      <c r="P61" s="24"/>
      <c r="Q61" s="24"/>
      <c r="R61" s="24">
        <v>459</v>
      </c>
      <c r="S61" s="25"/>
      <c r="T61" s="41"/>
      <c r="V61" s="63"/>
    </row>
    <row r="62" spans="1:22" s="44" customFormat="1" ht="25.5" x14ac:dyDescent="0.2">
      <c r="A62" s="29" t="s">
        <v>146</v>
      </c>
      <c r="B62" s="28" t="s">
        <v>85</v>
      </c>
      <c r="C62" s="36"/>
      <c r="D62" s="33"/>
      <c r="E62" s="24">
        <f>F62+G62+H62</f>
        <v>300</v>
      </c>
      <c r="F62" s="24"/>
      <c r="G62" s="24"/>
      <c r="H62" s="52">
        <v>300</v>
      </c>
      <c r="I62" s="24"/>
      <c r="J62" s="38"/>
      <c r="K62" s="24"/>
      <c r="L62" s="24"/>
      <c r="M62" s="24"/>
      <c r="N62" s="24"/>
      <c r="O62" s="24">
        <f>P62+Q62+R62</f>
        <v>300</v>
      </c>
      <c r="P62" s="24"/>
      <c r="Q62" s="24"/>
      <c r="R62" s="24">
        <v>300</v>
      </c>
      <c r="S62" s="25"/>
      <c r="T62" s="107"/>
      <c r="U62" s="53"/>
      <c r="V62" s="63"/>
    </row>
    <row r="63" spans="1:22" s="53" customFormat="1" ht="76.5" x14ac:dyDescent="0.15">
      <c r="A63" s="29" t="s">
        <v>147</v>
      </c>
      <c r="B63" s="108" t="s">
        <v>155</v>
      </c>
      <c r="C63" s="36" t="s">
        <v>81</v>
      </c>
      <c r="D63" s="33"/>
      <c r="E63" s="38">
        <f>F63+G63+H63</f>
        <v>40000</v>
      </c>
      <c r="F63" s="40"/>
      <c r="G63" s="41"/>
      <c r="H63" s="24">
        <v>40000</v>
      </c>
      <c r="I63" s="34">
        <v>0</v>
      </c>
      <c r="J63" s="38"/>
      <c r="K63" s="34"/>
      <c r="L63" s="34"/>
      <c r="M63" s="24"/>
      <c r="N63" s="34">
        <v>0</v>
      </c>
      <c r="O63" s="24">
        <f>P63+Q63+R63</f>
        <v>40000</v>
      </c>
      <c r="P63" s="40"/>
      <c r="Q63" s="41"/>
      <c r="R63" s="24">
        <v>40000</v>
      </c>
      <c r="S63" s="34">
        <v>0</v>
      </c>
      <c r="T63" s="78"/>
      <c r="V63" s="96"/>
    </row>
    <row r="64" spans="1:22" s="53" customFormat="1" ht="25.5" x14ac:dyDescent="0.15">
      <c r="A64" s="30">
        <v>5</v>
      </c>
      <c r="B64" s="45" t="s">
        <v>137</v>
      </c>
      <c r="C64" s="33"/>
      <c r="D64" s="33"/>
      <c r="E64" s="39">
        <f>SUM(E65)</f>
        <v>12397</v>
      </c>
      <c r="F64" s="39">
        <f t="shared" ref="F64:S64" si="17">SUM(F65)</f>
        <v>2500</v>
      </c>
      <c r="G64" s="39">
        <f t="shared" si="17"/>
        <v>2500</v>
      </c>
      <c r="H64" s="39">
        <f t="shared" si="17"/>
        <v>7397</v>
      </c>
      <c r="I64" s="39">
        <f t="shared" si="17"/>
        <v>0</v>
      </c>
      <c r="J64" s="39">
        <f t="shared" si="17"/>
        <v>0</v>
      </c>
      <c r="K64" s="39">
        <f t="shared" si="17"/>
        <v>0</v>
      </c>
      <c r="L64" s="39">
        <f t="shared" si="17"/>
        <v>0</v>
      </c>
      <c r="M64" s="39">
        <f t="shared" si="17"/>
        <v>0</v>
      </c>
      <c r="N64" s="39">
        <f t="shared" si="17"/>
        <v>0</v>
      </c>
      <c r="O64" s="39">
        <f t="shared" si="17"/>
        <v>12397</v>
      </c>
      <c r="P64" s="39">
        <f t="shared" si="17"/>
        <v>2500</v>
      </c>
      <c r="Q64" s="39">
        <f t="shared" si="17"/>
        <v>2500</v>
      </c>
      <c r="R64" s="39">
        <f t="shared" si="17"/>
        <v>7397</v>
      </c>
      <c r="S64" s="39">
        <f t="shared" si="17"/>
        <v>0</v>
      </c>
      <c r="T64" s="78"/>
      <c r="V64" s="96"/>
    </row>
    <row r="65" spans="1:22" s="53" customFormat="1" ht="56.25" x14ac:dyDescent="0.15">
      <c r="A65" s="29" t="s">
        <v>148</v>
      </c>
      <c r="B65" s="27" t="s">
        <v>108</v>
      </c>
      <c r="C65" s="99" t="s">
        <v>52</v>
      </c>
      <c r="D65" s="36" t="s">
        <v>122</v>
      </c>
      <c r="E65" s="38">
        <f>F65+G65+H65+I65</f>
        <v>12397</v>
      </c>
      <c r="F65" s="38">
        <v>2500</v>
      </c>
      <c r="G65" s="24">
        <v>2500</v>
      </c>
      <c r="H65" s="52">
        <v>7397</v>
      </c>
      <c r="I65" s="50"/>
      <c r="J65" s="24"/>
      <c r="K65" s="24"/>
      <c r="L65" s="24"/>
      <c r="M65" s="24"/>
      <c r="N65" s="50"/>
      <c r="O65" s="24">
        <f>P65+Q65+R65</f>
        <v>12397</v>
      </c>
      <c r="P65" s="38">
        <v>2500</v>
      </c>
      <c r="Q65" s="24">
        <v>2500</v>
      </c>
      <c r="R65" s="24">
        <v>7397</v>
      </c>
      <c r="S65" s="24">
        <v>0</v>
      </c>
      <c r="T65" s="41"/>
      <c r="V65" s="96"/>
    </row>
    <row r="66" spans="1:22" s="53" customFormat="1" ht="48" customHeight="1" x14ac:dyDescent="0.15">
      <c r="A66" s="30" t="s">
        <v>11</v>
      </c>
      <c r="B66" s="45" t="s">
        <v>165</v>
      </c>
      <c r="C66" s="33"/>
      <c r="D66" s="33"/>
      <c r="E66" s="34">
        <f t="shared" ref="E66:R66" si="18">E67+E74</f>
        <v>22390</v>
      </c>
      <c r="F66" s="34">
        <f t="shared" si="18"/>
        <v>0</v>
      </c>
      <c r="G66" s="34">
        <f t="shared" si="18"/>
        <v>0</v>
      </c>
      <c r="H66" s="34">
        <f t="shared" si="18"/>
        <v>22390</v>
      </c>
      <c r="I66" s="34">
        <f t="shared" si="18"/>
        <v>0</v>
      </c>
      <c r="J66" s="34">
        <f t="shared" si="18"/>
        <v>0</v>
      </c>
      <c r="K66" s="34">
        <f t="shared" si="18"/>
        <v>0</v>
      </c>
      <c r="L66" s="34">
        <f t="shared" si="18"/>
        <v>0</v>
      </c>
      <c r="M66" s="34">
        <f t="shared" si="18"/>
        <v>0</v>
      </c>
      <c r="N66" s="34">
        <f t="shared" si="18"/>
        <v>0</v>
      </c>
      <c r="O66" s="34">
        <f t="shared" si="18"/>
        <v>22390</v>
      </c>
      <c r="P66" s="34">
        <f t="shared" si="18"/>
        <v>7000</v>
      </c>
      <c r="Q66" s="34">
        <f t="shared" si="18"/>
        <v>0</v>
      </c>
      <c r="R66" s="34">
        <f t="shared" si="18"/>
        <v>15390</v>
      </c>
      <c r="S66" s="34"/>
      <c r="T66" s="78"/>
      <c r="V66" s="96"/>
    </row>
    <row r="67" spans="1:22" s="70" customFormat="1" ht="40.5" x14ac:dyDescent="0.2">
      <c r="A67" s="30">
        <v>1</v>
      </c>
      <c r="B67" s="32" t="s">
        <v>96</v>
      </c>
      <c r="C67" s="42"/>
      <c r="D67" s="42"/>
      <c r="E67" s="34">
        <f>SUM(E68:E73)</f>
        <v>22390</v>
      </c>
      <c r="F67" s="34">
        <f t="shared" ref="F67:R67" si="19">SUM(F68:F73)</f>
        <v>0</v>
      </c>
      <c r="G67" s="34">
        <f t="shared" si="19"/>
        <v>0</v>
      </c>
      <c r="H67" s="34">
        <f t="shared" si="19"/>
        <v>22390</v>
      </c>
      <c r="I67" s="34">
        <f t="shared" si="19"/>
        <v>0</v>
      </c>
      <c r="J67" s="34">
        <f t="shared" si="19"/>
        <v>0</v>
      </c>
      <c r="K67" s="34">
        <f t="shared" si="19"/>
        <v>0</v>
      </c>
      <c r="L67" s="34">
        <f t="shared" si="19"/>
        <v>0</v>
      </c>
      <c r="M67" s="34">
        <f t="shared" si="19"/>
        <v>0</v>
      </c>
      <c r="N67" s="34">
        <f t="shared" si="19"/>
        <v>0</v>
      </c>
      <c r="O67" s="34">
        <f t="shared" si="19"/>
        <v>22390</v>
      </c>
      <c r="P67" s="34">
        <f t="shared" si="19"/>
        <v>7000</v>
      </c>
      <c r="Q67" s="34">
        <f t="shared" si="19"/>
        <v>0</v>
      </c>
      <c r="R67" s="34">
        <f t="shared" si="19"/>
        <v>15390</v>
      </c>
      <c r="S67" s="80"/>
      <c r="T67" s="81"/>
      <c r="V67" s="82"/>
    </row>
    <row r="68" spans="1:22" s="51" customFormat="1" ht="63.75" x14ac:dyDescent="0.2">
      <c r="A68" s="29">
        <v>1.1000000000000001</v>
      </c>
      <c r="B68" s="28" t="s">
        <v>167</v>
      </c>
      <c r="C68" s="36">
        <v>2025</v>
      </c>
      <c r="D68" s="36"/>
      <c r="E68" s="24">
        <f>F68+G68+H68</f>
        <v>14950</v>
      </c>
      <c r="F68" s="24"/>
      <c r="G68" s="24"/>
      <c r="H68" s="24">
        <v>14950</v>
      </c>
      <c r="I68" s="24"/>
      <c r="J68" s="24"/>
      <c r="K68" s="24"/>
      <c r="L68" s="24"/>
      <c r="M68" s="24"/>
      <c r="N68" s="24"/>
      <c r="O68" s="24">
        <f>P68+Q68+R68</f>
        <v>14950</v>
      </c>
      <c r="P68" s="24">
        <v>7000</v>
      </c>
      <c r="Q68" s="24"/>
      <c r="R68" s="24">
        <v>7950</v>
      </c>
      <c r="S68" s="24"/>
      <c r="T68" s="104"/>
      <c r="V68" s="68"/>
    </row>
    <row r="69" spans="1:22" s="51" customFormat="1" ht="38.25" x14ac:dyDescent="0.2">
      <c r="A69" s="29">
        <v>1.2</v>
      </c>
      <c r="B69" s="28" t="s">
        <v>156</v>
      </c>
      <c r="C69" s="36">
        <v>2025</v>
      </c>
      <c r="D69" s="36"/>
      <c r="E69" s="24">
        <f t="shared" ref="E69:E72" si="20">F69+G69+H69</f>
        <v>3000</v>
      </c>
      <c r="F69" s="24"/>
      <c r="G69" s="24"/>
      <c r="H69" s="24">
        <v>3000</v>
      </c>
      <c r="I69" s="24"/>
      <c r="J69" s="24"/>
      <c r="K69" s="24"/>
      <c r="L69" s="24"/>
      <c r="M69" s="24"/>
      <c r="N69" s="24"/>
      <c r="O69" s="24">
        <f t="shared" ref="O69:O72" si="21">P69+Q69+R69</f>
        <v>3000</v>
      </c>
      <c r="P69" s="24"/>
      <c r="Q69" s="24"/>
      <c r="R69" s="24">
        <v>3000</v>
      </c>
      <c r="S69" s="24"/>
      <c r="T69" s="104"/>
      <c r="V69" s="68"/>
    </row>
    <row r="70" spans="1:22" s="51" customFormat="1" ht="51" x14ac:dyDescent="0.2">
      <c r="A70" s="29">
        <v>1.3</v>
      </c>
      <c r="B70" s="28" t="s">
        <v>168</v>
      </c>
      <c r="C70" s="36">
        <v>2024</v>
      </c>
      <c r="D70" s="36"/>
      <c r="E70" s="24">
        <f t="shared" si="20"/>
        <v>40</v>
      </c>
      <c r="F70" s="24"/>
      <c r="G70" s="24"/>
      <c r="H70" s="24">
        <v>40</v>
      </c>
      <c r="I70" s="24"/>
      <c r="J70" s="24"/>
      <c r="K70" s="24"/>
      <c r="L70" s="24"/>
      <c r="M70" s="24"/>
      <c r="N70" s="24"/>
      <c r="O70" s="24">
        <f t="shared" si="21"/>
        <v>40</v>
      </c>
      <c r="P70" s="24"/>
      <c r="Q70" s="24"/>
      <c r="R70" s="24">
        <v>40</v>
      </c>
      <c r="S70" s="24"/>
      <c r="T70" s="104"/>
      <c r="V70" s="68"/>
    </row>
    <row r="71" spans="1:22" s="51" customFormat="1" ht="25.5" x14ac:dyDescent="0.2">
      <c r="A71" s="29">
        <v>1.4</v>
      </c>
      <c r="B71" s="28" t="s">
        <v>157</v>
      </c>
      <c r="C71" s="36">
        <v>2025</v>
      </c>
      <c r="D71" s="36"/>
      <c r="E71" s="24">
        <f t="shared" si="20"/>
        <v>200</v>
      </c>
      <c r="F71" s="24"/>
      <c r="G71" s="24"/>
      <c r="H71" s="24">
        <v>200</v>
      </c>
      <c r="I71" s="24"/>
      <c r="J71" s="24"/>
      <c r="K71" s="24"/>
      <c r="L71" s="24"/>
      <c r="M71" s="24"/>
      <c r="N71" s="24"/>
      <c r="O71" s="24">
        <f t="shared" si="21"/>
        <v>200</v>
      </c>
      <c r="P71" s="24"/>
      <c r="Q71" s="24"/>
      <c r="R71" s="24">
        <v>200</v>
      </c>
      <c r="S71" s="24"/>
      <c r="T71" s="104"/>
      <c r="V71" s="68"/>
    </row>
    <row r="72" spans="1:22" s="51" customFormat="1" ht="25.5" x14ac:dyDescent="0.2">
      <c r="A72" s="29">
        <v>1.5</v>
      </c>
      <c r="B72" s="28" t="s">
        <v>158</v>
      </c>
      <c r="C72" s="36">
        <v>2025</v>
      </c>
      <c r="D72" s="36"/>
      <c r="E72" s="24">
        <f t="shared" si="20"/>
        <v>200</v>
      </c>
      <c r="F72" s="24"/>
      <c r="G72" s="24"/>
      <c r="H72" s="24">
        <v>200</v>
      </c>
      <c r="I72" s="24"/>
      <c r="J72" s="24"/>
      <c r="K72" s="24"/>
      <c r="L72" s="24"/>
      <c r="M72" s="24"/>
      <c r="N72" s="24"/>
      <c r="O72" s="24">
        <f t="shared" si="21"/>
        <v>200</v>
      </c>
      <c r="P72" s="24"/>
      <c r="Q72" s="24"/>
      <c r="R72" s="24">
        <v>200</v>
      </c>
      <c r="S72" s="24"/>
      <c r="T72" s="104"/>
      <c r="V72" s="68"/>
    </row>
    <row r="73" spans="1:22" s="51" customFormat="1" ht="38.25" x14ac:dyDescent="0.2">
      <c r="A73" s="29">
        <v>1.6</v>
      </c>
      <c r="B73" s="28" t="s">
        <v>159</v>
      </c>
      <c r="C73" s="36" t="s">
        <v>133</v>
      </c>
      <c r="D73" s="36"/>
      <c r="E73" s="24">
        <f>F73+G73+H73</f>
        <v>4000</v>
      </c>
      <c r="F73" s="24"/>
      <c r="G73" s="24"/>
      <c r="H73" s="24">
        <v>4000</v>
      </c>
      <c r="I73" s="24"/>
      <c r="J73" s="24"/>
      <c r="K73" s="24"/>
      <c r="L73" s="24"/>
      <c r="M73" s="24"/>
      <c r="N73" s="24"/>
      <c r="O73" s="24">
        <f>P73+Q73+R73</f>
        <v>4000</v>
      </c>
      <c r="P73" s="24"/>
      <c r="Q73" s="24"/>
      <c r="R73" s="24">
        <v>4000</v>
      </c>
      <c r="S73" s="24"/>
      <c r="T73" s="104"/>
      <c r="V73" s="68"/>
    </row>
    <row r="74" spans="1:22" s="51" customFormat="1" ht="38.25" x14ac:dyDescent="0.2">
      <c r="A74" s="30">
        <v>2</v>
      </c>
      <c r="B74" s="31" t="s">
        <v>30</v>
      </c>
      <c r="C74" s="36"/>
      <c r="D74" s="33"/>
      <c r="E74" s="34"/>
      <c r="F74" s="34"/>
      <c r="G74" s="34"/>
      <c r="H74" s="34"/>
      <c r="I74" s="34"/>
      <c r="J74" s="34"/>
      <c r="K74" s="34"/>
      <c r="L74" s="34"/>
      <c r="M74" s="34"/>
      <c r="N74" s="34"/>
      <c r="O74" s="34"/>
      <c r="P74" s="34"/>
      <c r="Q74" s="34"/>
      <c r="R74" s="34"/>
      <c r="S74" s="24">
        <f>S65</f>
        <v>0</v>
      </c>
      <c r="T74" s="104"/>
      <c r="V74" s="68"/>
    </row>
    <row r="75" spans="1:22" s="70" customFormat="1" ht="51" x14ac:dyDescent="0.2">
      <c r="A75" s="33" t="s">
        <v>28</v>
      </c>
      <c r="B75" s="45" t="s">
        <v>166</v>
      </c>
      <c r="C75" s="83"/>
      <c r="D75" s="33"/>
      <c r="E75" s="39">
        <f t="shared" ref="E75:S75" si="22">E76+E78</f>
        <v>10000</v>
      </c>
      <c r="F75" s="39">
        <f t="shared" si="22"/>
        <v>0</v>
      </c>
      <c r="G75" s="39">
        <f t="shared" si="22"/>
        <v>0</v>
      </c>
      <c r="H75" s="39">
        <f t="shared" si="22"/>
        <v>10000</v>
      </c>
      <c r="I75" s="39">
        <f t="shared" si="22"/>
        <v>0</v>
      </c>
      <c r="J75" s="39">
        <f t="shared" si="22"/>
        <v>0</v>
      </c>
      <c r="K75" s="39">
        <f t="shared" si="22"/>
        <v>0</v>
      </c>
      <c r="L75" s="39">
        <f t="shared" si="22"/>
        <v>0</v>
      </c>
      <c r="M75" s="39">
        <f t="shared" si="22"/>
        <v>0</v>
      </c>
      <c r="N75" s="39">
        <f t="shared" si="22"/>
        <v>0</v>
      </c>
      <c r="O75" s="39">
        <f t="shared" si="22"/>
        <v>0</v>
      </c>
      <c r="P75" s="39">
        <f t="shared" si="22"/>
        <v>0</v>
      </c>
      <c r="Q75" s="39">
        <f t="shared" si="22"/>
        <v>0</v>
      </c>
      <c r="R75" s="39">
        <f t="shared" si="22"/>
        <v>0</v>
      </c>
      <c r="S75" s="39">
        <f t="shared" si="22"/>
        <v>0</v>
      </c>
      <c r="T75" s="81"/>
      <c r="U75" s="53"/>
      <c r="V75" s="82"/>
    </row>
    <row r="76" spans="1:22" s="70" customFormat="1" ht="17.25" customHeight="1" x14ac:dyDescent="0.2">
      <c r="A76" s="33">
        <v>1</v>
      </c>
      <c r="B76" s="45" t="s">
        <v>134</v>
      </c>
      <c r="C76" s="83"/>
      <c r="D76" s="33"/>
      <c r="E76" s="39">
        <f>F76+G76+H76+I76</f>
        <v>10000</v>
      </c>
      <c r="F76" s="39"/>
      <c r="G76" s="39"/>
      <c r="H76" s="39">
        <v>10000</v>
      </c>
      <c r="I76" s="39"/>
      <c r="J76" s="39"/>
      <c r="K76" s="39"/>
      <c r="L76" s="39"/>
      <c r="M76" s="39"/>
      <c r="N76" s="39"/>
      <c r="O76" s="39"/>
      <c r="P76" s="39"/>
      <c r="Q76" s="39"/>
      <c r="R76" s="39"/>
      <c r="S76" s="39"/>
      <c r="T76" s="39">
        <f ca="1">SUM(S45:T76)</f>
        <v>0</v>
      </c>
      <c r="U76" s="53"/>
      <c r="V76" s="82"/>
    </row>
    <row r="77" spans="1:22" s="101" customFormat="1" ht="38.25" x14ac:dyDescent="0.2">
      <c r="A77" s="36">
        <v>1.1000000000000001</v>
      </c>
      <c r="B77" s="27" t="s">
        <v>169</v>
      </c>
      <c r="C77" s="99"/>
      <c r="D77" s="36"/>
      <c r="E77" s="38">
        <f>F77+G77+H77+I77</f>
        <v>10000</v>
      </c>
      <c r="F77" s="38"/>
      <c r="G77" s="38"/>
      <c r="H77" s="38">
        <v>10000</v>
      </c>
      <c r="I77" s="38"/>
      <c r="J77" s="38"/>
      <c r="K77" s="38"/>
      <c r="L77" s="38"/>
      <c r="M77" s="38"/>
      <c r="N77" s="38"/>
      <c r="O77" s="38"/>
      <c r="P77" s="38"/>
      <c r="Q77" s="38"/>
      <c r="R77" s="38"/>
      <c r="S77" s="38"/>
      <c r="T77" s="38"/>
      <c r="U77" s="51"/>
      <c r="V77" s="100"/>
    </row>
    <row r="78" spans="1:22" s="70" customFormat="1" ht="20.25" customHeight="1" x14ac:dyDescent="0.2">
      <c r="A78" s="33">
        <v>2</v>
      </c>
      <c r="B78" s="45" t="s">
        <v>132</v>
      </c>
      <c r="C78" s="83"/>
      <c r="D78" s="33"/>
      <c r="E78" s="39"/>
      <c r="F78" s="39"/>
      <c r="G78" s="39"/>
      <c r="H78" s="39"/>
      <c r="I78" s="39"/>
      <c r="J78" s="39"/>
      <c r="K78" s="39"/>
      <c r="L78" s="39"/>
      <c r="M78" s="39"/>
      <c r="N78" s="39"/>
      <c r="O78" s="39"/>
      <c r="P78" s="39"/>
      <c r="Q78" s="39"/>
      <c r="R78" s="39"/>
      <c r="S78" s="39"/>
      <c r="T78" s="81"/>
      <c r="U78" s="53"/>
      <c r="V78" s="82"/>
    </row>
    <row r="79" spans="1:22" s="53" customFormat="1" ht="12.75" x14ac:dyDescent="0.15">
      <c r="A79" s="56" t="s">
        <v>29</v>
      </c>
      <c r="B79" s="31" t="s">
        <v>151</v>
      </c>
      <c r="C79" s="56"/>
      <c r="D79" s="36"/>
      <c r="E79" s="34"/>
      <c r="F79" s="34"/>
      <c r="G79" s="34"/>
      <c r="H79" s="34"/>
      <c r="I79" s="34"/>
      <c r="J79" s="34"/>
      <c r="K79" s="34"/>
      <c r="L79" s="34"/>
      <c r="M79" s="34"/>
      <c r="N79" s="34"/>
      <c r="O79" s="39">
        <f>P79+Q79+R79</f>
        <v>4062</v>
      </c>
      <c r="P79" s="34"/>
      <c r="Q79" s="34"/>
      <c r="R79" s="34">
        <v>4062</v>
      </c>
      <c r="S79" s="34"/>
      <c r="T79" s="78"/>
      <c r="V79" s="96"/>
    </row>
    <row r="80" spans="1:22" ht="21" customHeight="1" x14ac:dyDescent="0.25"/>
    <row r="81" spans="1:22" s="11" customFormat="1" ht="16.5" x14ac:dyDescent="0.25">
      <c r="A81" s="1"/>
      <c r="B81" s="109"/>
      <c r="C81" s="109"/>
      <c r="E81" s="93"/>
      <c r="F81" s="92"/>
      <c r="G81" s="92"/>
      <c r="H81" s="92"/>
      <c r="I81" s="92"/>
      <c r="J81" s="115"/>
      <c r="K81" s="115"/>
      <c r="L81" s="115"/>
      <c r="M81" s="115"/>
      <c r="N81" s="115"/>
      <c r="O81" s="115"/>
      <c r="P81" s="92"/>
      <c r="Q81" s="92"/>
      <c r="R81" s="93"/>
      <c r="S81" s="92"/>
      <c r="T81" s="79"/>
      <c r="V81" s="69"/>
    </row>
    <row r="82" spans="1:22" s="51" customFormat="1" x14ac:dyDescent="0.25">
      <c r="A82" s="54"/>
      <c r="B82" s="116"/>
      <c r="C82" s="116"/>
      <c r="D82" s="116"/>
      <c r="E82" s="116"/>
      <c r="F82" s="116"/>
      <c r="G82" s="116"/>
      <c r="H82" s="116"/>
      <c r="I82" s="116"/>
      <c r="J82" s="116"/>
      <c r="K82" s="116"/>
      <c r="L82" s="116"/>
      <c r="M82" s="116"/>
      <c r="N82" s="116"/>
      <c r="O82" s="116"/>
      <c r="P82" s="116"/>
      <c r="R82" s="84"/>
      <c r="T82" s="5"/>
      <c r="U82" s="3"/>
      <c r="V82" s="57"/>
    </row>
    <row r="87" spans="1:22" s="51" customFormat="1" x14ac:dyDescent="0.25">
      <c r="A87" s="54"/>
      <c r="B87" s="5"/>
      <c r="C87" s="2"/>
      <c r="D87" s="3"/>
      <c r="E87" s="84"/>
      <c r="R87" s="94"/>
      <c r="T87" s="5"/>
      <c r="U87" s="3"/>
      <c r="V87" s="57"/>
    </row>
  </sheetData>
  <mergeCells count="34">
    <mergeCell ref="A1:C1"/>
    <mergeCell ref="A2:T2"/>
    <mergeCell ref="A3:T3"/>
    <mergeCell ref="A5:A9"/>
    <mergeCell ref="B5:B9"/>
    <mergeCell ref="C5:C9"/>
    <mergeCell ref="D5:I5"/>
    <mergeCell ref="J5:N5"/>
    <mergeCell ref="O5:S5"/>
    <mergeCell ref="K6:N6"/>
    <mergeCell ref="P1:T1"/>
    <mergeCell ref="Q7:Q9"/>
    <mergeCell ref="Q4:T4"/>
    <mergeCell ref="B82:P82"/>
    <mergeCell ref="P6:S6"/>
    <mergeCell ref="F7:F9"/>
    <mergeCell ref="G7:G9"/>
    <mergeCell ref="H7:H9"/>
    <mergeCell ref="I7:I9"/>
    <mergeCell ref="K7:K9"/>
    <mergeCell ref="L7:L9"/>
    <mergeCell ref="M7:M9"/>
    <mergeCell ref="N7:N9"/>
    <mergeCell ref="P7:P9"/>
    <mergeCell ref="D6:D9"/>
    <mergeCell ref="E6:E9"/>
    <mergeCell ref="F6:I6"/>
    <mergeCell ref="O6:O9"/>
    <mergeCell ref="S7:S9"/>
    <mergeCell ref="B81:C81"/>
    <mergeCell ref="R7:R9"/>
    <mergeCell ref="T5:T9"/>
    <mergeCell ref="J6:J9"/>
    <mergeCell ref="J81:O81"/>
  </mergeCells>
  <phoneticPr fontId="25" type="noConversion"/>
  <printOptions horizontalCentered="1"/>
  <pageMargins left="0" right="0" top="0.196850393700787" bottom="0.196850393700787" header="0" footer="0"/>
  <pageSetup paperSize="9" scale="75" orientation="landscape" errors="blank" r:id="rId1"/>
  <headerFooter differentFirst="1">
    <oddHeader>&amp;C&amp;P</oddHeader>
    <oddFooter>&amp;C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Tổng hợp 2021-2025 </vt:lpstr>
      <vt:lpstr>'Tổng hợp 2021-2025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2024-05-23T08:04:27Z</dcterms:modified>
</cp:coreProperties>
</file>